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3176" tabRatio="315"/>
  </bookViews>
  <sheets>
    <sheet name="kryci list" sheetId="1" r:id="rId1"/>
    <sheet name="soupis" sheetId="2" r:id="rId2"/>
    <sheet name="Nadřazený systém" sheetId="3" r:id="rId3"/>
  </sheets>
  <definedNames>
    <definedName name="_xlnm.Print_Area" localSheetId="0">'kryci list'!$A$1:$H$35</definedName>
    <definedName name="_xlnm.Print_Area" localSheetId="1">soupis!$A$1:$G$188</definedName>
    <definedName name="Print_Area_0" localSheetId="0">'kryci list'!$A$1:$H$39</definedName>
    <definedName name="Print_Area_0_0" localSheetId="0">'kryci list'!$A$1:$H$39</definedName>
    <definedName name="Print_Area_0_0_0" localSheetId="0">'kryci list'!$A$1:$H$39</definedName>
    <definedName name="Print_Area_0_0_0_0" localSheetId="0">'kryci list'!$A$1:$H$39</definedName>
    <definedName name="Print_Area_0_0_0_0_0" localSheetId="0">'kryci list'!$A$1:$H$39</definedName>
    <definedName name="Print_Area_0_0_0_0_0_0" localSheetId="0">'kryci list'!$A$1:$H$39</definedName>
    <definedName name="Print_Area_0_0_0_0_0_0_0" localSheetId="0">'kryci list'!$A$1:$H$39</definedName>
    <definedName name="Print_Area_0_0_0_0_0_0_0_0" localSheetId="0">'kryci list'!$A$1:$H$39</definedName>
    <definedName name="Print_Area_0_0_0_0_0_0_0_0_0" localSheetId="0">'kryci list'!$A$1:$H$39</definedName>
    <definedName name="Print_Area_0_0_0_0_0_0_0_0_0_0" localSheetId="0">'kryci list'!$A$1:$H$39</definedName>
    <definedName name="Print_Area_0_0_0_0_0_0_0_0_0_0_0" localSheetId="0">'kryci list'!$A$1:$H$39</definedName>
    <definedName name="Print_Area_0_0_0_0_0_0_0_0_0_0_0_0" localSheetId="0">'kryci list'!$A$1:$H$39</definedName>
    <definedName name="Print_Area_0_0_0_0_0_0_0_0_0_0_0_0_0" localSheetId="0">'kryci list'!$A$1:$H$39</definedName>
    <definedName name="Print_Area_0_0_0_0_0_0_0_0_0_0_0_0_0_0" localSheetId="0">'kryci list'!$A$1:$H$39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G199" i="2"/>
  <c r="G200" i="2" l="1"/>
  <c r="C33" i="1"/>
  <c r="B32" i="1"/>
  <c r="F57" i="3"/>
  <c r="F44" i="3"/>
  <c r="G196" i="2"/>
  <c r="G197" i="2" s="1"/>
  <c r="C32" i="1" s="1"/>
  <c r="D147" i="2"/>
  <c r="F59" i="3"/>
  <c r="F58" i="3"/>
  <c r="F56" i="3"/>
  <c r="F55" i="3"/>
  <c r="F54" i="3"/>
  <c r="F53" i="3"/>
  <c r="F52" i="3"/>
  <c r="F51" i="3"/>
  <c r="F50" i="3"/>
  <c r="F49" i="3"/>
  <c r="F48" i="3"/>
  <c r="F47" i="3"/>
  <c r="F46" i="3"/>
  <c r="F45" i="3"/>
  <c r="F43" i="3"/>
  <c r="B26" i="1"/>
  <c r="A26" i="1"/>
  <c r="G174" i="2"/>
  <c r="G175" i="2" s="1"/>
  <c r="C26" i="1" s="1"/>
  <c r="F60" i="3" l="1"/>
  <c r="F192" i="2" s="1"/>
  <c r="G192" i="2" s="1"/>
  <c r="G193" i="2" s="1"/>
  <c r="C31" i="1" s="1"/>
  <c r="B30" i="1"/>
  <c r="A30" i="1"/>
  <c r="B27" i="1"/>
  <c r="A27" i="1"/>
  <c r="G182" i="2"/>
  <c r="G181" i="2"/>
  <c r="G180" i="2"/>
  <c r="G179" i="2"/>
  <c r="B25" i="1"/>
  <c r="A25" i="1"/>
  <c r="B24" i="1"/>
  <c r="A24" i="1"/>
  <c r="G169" i="2"/>
  <c r="G163" i="2"/>
  <c r="G164" i="2" l="1"/>
  <c r="C24" i="1" s="1"/>
  <c r="G170" i="2"/>
  <c r="C25" i="1" s="1"/>
  <c r="G183" i="2"/>
  <c r="C27" i="1" l="1"/>
  <c r="G157" i="2" l="1"/>
  <c r="B23" i="1"/>
  <c r="A23" i="1"/>
  <c r="B22" i="1"/>
  <c r="A22" i="1"/>
  <c r="A17" i="1"/>
  <c r="A16" i="1"/>
  <c r="G145" i="2"/>
  <c r="A19" i="1" l="1"/>
  <c r="A20" i="1"/>
  <c r="A21" i="1"/>
  <c r="B21" i="1"/>
  <c r="B20" i="1"/>
  <c r="B19" i="1"/>
  <c r="A18" i="1"/>
  <c r="B18" i="1"/>
  <c r="G135" i="2"/>
  <c r="G137" i="2"/>
  <c r="G138" i="2"/>
  <c r="G139" i="2"/>
  <c r="G134" i="2"/>
  <c r="G124" i="2"/>
  <c r="G126" i="2"/>
  <c r="G127" i="2"/>
  <c r="G128" i="2"/>
  <c r="G113" i="2"/>
  <c r="G114" i="2"/>
  <c r="G116" i="2"/>
  <c r="G117" i="2"/>
  <c r="G118" i="2"/>
  <c r="G92" i="2"/>
  <c r="G104" i="2"/>
  <c r="G96" i="2"/>
  <c r="G94" i="2"/>
  <c r="G95" i="2"/>
  <c r="G89" i="2"/>
  <c r="G90" i="2"/>
  <c r="G91" i="2"/>
  <c r="G97" i="2"/>
  <c r="G98" i="2"/>
  <c r="G100" i="2"/>
  <c r="G101" i="2"/>
  <c r="G102" i="2"/>
  <c r="G105" i="2"/>
  <c r="G106" i="2"/>
  <c r="G107" i="2"/>
  <c r="B17" i="1"/>
  <c r="G78" i="2"/>
  <c r="G74" i="2"/>
  <c r="G71" i="2"/>
  <c r="G69" i="2"/>
  <c r="G68" i="2"/>
  <c r="G63" i="2"/>
  <c r="G64" i="2"/>
  <c r="G65" i="2"/>
  <c r="G70" i="2"/>
  <c r="G72" i="2"/>
  <c r="G73" i="2"/>
  <c r="G75" i="2"/>
  <c r="G76" i="2"/>
  <c r="G77" i="2"/>
  <c r="G81" i="2"/>
  <c r="G82" i="2"/>
  <c r="G83" i="2"/>
  <c r="G66" i="2"/>
  <c r="B16" i="1"/>
  <c r="G54" i="2"/>
  <c r="G26" i="2"/>
  <c r="G52" i="2"/>
  <c r="G45" i="2"/>
  <c r="G43" i="2"/>
  <c r="G42" i="2"/>
  <c r="G47" i="2"/>
  <c r="G37" i="2"/>
  <c r="G38" i="2"/>
  <c r="G39" i="2"/>
  <c r="G44" i="2"/>
  <c r="G46" i="2"/>
  <c r="G48" i="2"/>
  <c r="G49" i="2"/>
  <c r="G50" i="2"/>
  <c r="G51" i="2"/>
  <c r="G55" i="2"/>
  <c r="G56" i="2"/>
  <c r="G57" i="2"/>
  <c r="G40" i="2"/>
  <c r="G20" i="2"/>
  <c r="G18" i="2"/>
  <c r="G17" i="2"/>
  <c r="G28" i="2"/>
  <c r="G31" i="2"/>
  <c r="G13" i="2"/>
  <c r="G14" i="2"/>
  <c r="G23" i="2"/>
  <c r="G24" i="2"/>
  <c r="G29" i="2"/>
  <c r="G12" i="2"/>
  <c r="G15" i="2"/>
  <c r="G58" i="2" l="1"/>
  <c r="G129" i="2"/>
  <c r="G119" i="2"/>
  <c r="C19" i="1" s="1"/>
  <c r="G140" i="2"/>
  <c r="C21" i="1" s="1"/>
  <c r="G80" i="2"/>
  <c r="C20" i="1"/>
  <c r="G99" i="2"/>
  <c r="G108" i="2" s="1"/>
  <c r="G19" i="2"/>
  <c r="G25" i="2"/>
  <c r="G30" i="2"/>
  <c r="G22" i="2"/>
  <c r="G21" i="2"/>
  <c r="G32" i="2" l="1"/>
  <c r="C15" i="1" s="1"/>
  <c r="G84" i="2"/>
  <c r="C16" i="1"/>
  <c r="C18" i="1"/>
  <c r="G156" i="2"/>
  <c r="G155" i="2"/>
  <c r="G154" i="2"/>
  <c r="G153" i="2"/>
  <c r="G152" i="2"/>
  <c r="G147" i="2"/>
  <c r="G146" i="2"/>
  <c r="G3" i="2"/>
  <c r="B15" i="1"/>
  <c r="A15" i="1"/>
  <c r="G148" i="2" l="1"/>
  <c r="C22" i="1" s="1"/>
  <c r="G158" i="2"/>
  <c r="C17" i="1"/>
  <c r="F187" i="2" l="1"/>
  <c r="G187" i="2" s="1"/>
  <c r="C23" i="1"/>
  <c r="G188" i="2" l="1"/>
  <c r="C30" i="1" s="1"/>
  <c r="C35" i="1" s="1"/>
</calcChain>
</file>

<file path=xl/sharedStrings.xml><?xml version="1.0" encoding="utf-8"?>
<sst xmlns="http://schemas.openxmlformats.org/spreadsheetml/2006/main" count="394" uniqueCount="195">
  <si>
    <t>KRYCÍ LIST rozpočtu atrakcí</t>
  </si>
  <si>
    <t>Název stavby:</t>
  </si>
  <si>
    <t>Druh stavby:</t>
  </si>
  <si>
    <t>Investor:</t>
  </si>
  <si>
    <t>Místo stavby:</t>
  </si>
  <si>
    <t>datum</t>
  </si>
  <si>
    <t>Číslo</t>
  </si>
  <si>
    <t>A - ZRN</t>
  </si>
  <si>
    <t>B - DN</t>
  </si>
  <si>
    <t>C - NUS</t>
  </si>
  <si>
    <t>D - Celkové náklady</t>
  </si>
  <si>
    <t>stavebního</t>
  </si>
  <si>
    <t>Název objektu</t>
  </si>
  <si>
    <t>Základní rozp.</t>
  </si>
  <si>
    <t>Doplňkové</t>
  </si>
  <si>
    <t>Náklady na</t>
  </si>
  <si>
    <t>Cena celkem</t>
  </si>
  <si>
    <t>DPH</t>
  </si>
  <si>
    <t>objektu</t>
  </si>
  <si>
    <t>náklady</t>
  </si>
  <si>
    <t>umístění stavby</t>
  </si>
  <si>
    <t>bez DPH</t>
  </si>
  <si>
    <t>s DPH</t>
  </si>
  <si>
    <t>Rekapitulace celkových nákladů pro provedení stavby - část stavby SO01</t>
  </si>
  <si>
    <t>Cena celkem ( Kč ) bez variant</t>
  </si>
  <si>
    <t>Rozpočet</t>
  </si>
  <si>
    <t>Číslo položky</t>
  </si>
  <si>
    <t>POPIS POLOŽKY</t>
  </si>
  <si>
    <t>J.CENA</t>
  </si>
  <si>
    <t>CENA CELKEM</t>
  </si>
  <si>
    <t>POČET</t>
  </si>
  <si>
    <t>MJ</t>
  </si>
  <si>
    <t>Kč bez DPH</t>
  </si>
  <si>
    <t>m2</t>
  </si>
  <si>
    <t>dodávka a stavba (montáž) lázně včetně spotřebního materiálu</t>
  </si>
  <si>
    <t>technologie lázně</t>
  </si>
  <si>
    <t>ks</t>
  </si>
  <si>
    <t>m</t>
  </si>
  <si>
    <t>Optovláknové osvětlení "Hvezdné nebe" (80bodů náh.rozptyl)</t>
  </si>
  <si>
    <t>kpl</t>
  </si>
  <si>
    <t>reproduktory  (pár) - bez zdroje hudby</t>
  </si>
  <si>
    <t>montáž technologie, vodoinstalace, elektroinstalace a spotřební materiál</t>
  </si>
  <si>
    <t>obklady a obkladačské práce</t>
  </si>
  <si>
    <t>Technologie</t>
  </si>
  <si>
    <t>CELKEM</t>
  </si>
  <si>
    <t>TECHNOLOGIE SPRCH</t>
  </si>
  <si>
    <t>-</t>
  </si>
  <si>
    <t>pár</t>
  </si>
  <si>
    <t>umyvadlo pro zachycení ledu</t>
  </si>
  <si>
    <t>osvětlení RGB diodama včetně řízení</t>
  </si>
  <si>
    <t>svod ledu s výpustí ledu</t>
  </si>
  <si>
    <t>externí spouštění</t>
  </si>
  <si>
    <t>VRN</t>
  </si>
  <si>
    <t>%</t>
  </si>
  <si>
    <t>Doprava, projekce, koordinace se stavbou, účast na kontrolních dnech</t>
  </si>
  <si>
    <t>119 PARNÍ KABINA</t>
  </si>
  <si>
    <t>startovací dávka esencí a solanky</t>
  </si>
  <si>
    <t>Tlačítko tísně pro přivolání pomoci (pouze tlačítko)</t>
  </si>
  <si>
    <t>Optovláknové osvětlení "Hvezdné nebe" (100bodů náh.rozptyl)</t>
  </si>
  <si>
    <t>Třeboň</t>
  </si>
  <si>
    <t>222 PARNÍ KABINA</t>
  </si>
  <si>
    <t>212 PARNÍ SAUNA VIP</t>
  </si>
  <si>
    <t>dodávka a stavba (montáž) lázně včetně spotřebního materiálu -  v položce je i vyrovnání podlahy v části pod VIP saunou 213</t>
  </si>
  <si>
    <t>Konstrukce kabiny ŠxHLxV [m]= 2,02x1,95x2,2</t>
  </si>
  <si>
    <t>Konstrukce kabiny ŠxHLxV [m]= 2,02x1,95x2,35</t>
  </si>
  <si>
    <t>LED liniové osvětlení pod lavicí a po obvodě stropu</t>
  </si>
  <si>
    <t>228 BYLINNÁ SAUNA</t>
  </si>
  <si>
    <t>Konstrukce kabiny ŠxHLxV [m]= 2,75x2,9x2,3/2,45</t>
  </si>
  <si>
    <t>Konstrukce kabiny ŠxHLxV [m]= 3,2x2,98x2,1/2,55</t>
  </si>
  <si>
    <t>Konstrukce kabiny ŠxHLxV [m]= 2,8x2,0x2,1/2,55</t>
  </si>
  <si>
    <t>Saunová kamna 12kW stojací ze soliodolné nerezi AISI 316l se zabudovaným výparníkem</t>
  </si>
  <si>
    <t>Technologie stropního zkrápění kamen včetně stropních zkrápěcích píšťal a automatického dopouštění vody do kamen</t>
  </si>
  <si>
    <t>Regulace pro kamna 12kW</t>
  </si>
  <si>
    <t>204 CEREMONIÁLNÍ SAUNA</t>
  </si>
  <si>
    <t>Konstrukce kabiny ŠxHLxV [m]= 6,05x4,2x2,5/2,6</t>
  </si>
  <si>
    <t>vstupní prosklená stěna se dvěma dveřmi. Sklo ESG tl.8mm čiré, nebo bronzo. ŠxV 3,35x2,1m</t>
  </si>
  <si>
    <t xml:space="preserve">LED osvětlení v hranách lavic II a III stupně a za zádovou opěrkou + 4ks úklidové světlo pod lavicí. Zvukový modul, pár reproduktorů </t>
  </si>
  <si>
    <t>207 PANORAMA SAUNA</t>
  </si>
  <si>
    <t>Konstrukce kabiny ŠxHLxV [m]= 2,85x3,4x2,3-cca 2,5 (u okna)</t>
  </si>
  <si>
    <t>LED osvětlení v hranách lavic I. a II. Stupně, dále v celoobvodové světelné rampě v stropu  + 2ks úklidové světlo pod lavicí. Pár reproduktorů bez zdroje zvuku.</t>
  </si>
  <si>
    <t>Saunová kamna zabudovaná v předstěně 9kW s externí regulací umístěnou v 208 s modulem pro připojení pro nadřazený systém. 2x teplotní čidla</t>
  </si>
  <si>
    <t>saunová kamna 18kW zabudovaná pod lavicí II stupně s externím výparníkem 3kW. Externí regulace umístěná v 208  s modulem pro připojení pro nadřazený systém. 2x teplotní čidla, 1x vlhkostní čidlo. Automatické dopouštění vody do výparníku</t>
  </si>
  <si>
    <t>LED osvětlení v hranách lavic I. a II. stupně a nasvětlující pás obkladu + 2ks úklidové světlo pod lavicí I. stupně. Pár reproduktorů bez zdroje zvuku.</t>
  </si>
  <si>
    <t xml:space="preserve">Elektropráce a instalační práce v rámci sprchy. Dopojení na přivedené přívody ZTI, trubní rozvody v rámci sprchy, osazení technologie, zapojení a kompletace. </t>
  </si>
  <si>
    <t>LEDOVAČE</t>
  </si>
  <si>
    <r>
      <rPr>
        <b/>
        <sz val="10"/>
        <rFont val="ISOCPEUR"/>
        <charset val="238"/>
      </rPr>
      <t>121,220,215 ZÁŽITKOVÁ SPRCHA</t>
    </r>
    <r>
      <rPr>
        <sz val="10"/>
        <rFont val="ISOCPEUR"/>
        <family val="2"/>
        <charset val="238"/>
      </rPr>
      <t xml:space="preserve">: sestava sprchy s elektroventily, termoventilem, elektronikou, světelným modulem,  zvukovým modulem, aroma pumpou a skleněným ovládacím panelem uvnitř sprchových zálivů s 5x podsvětlenými dotykovými tlačítky. </t>
    </r>
    <r>
      <rPr>
        <b/>
        <sz val="10"/>
        <rFont val="ISOCPEUR"/>
        <charset val="238"/>
      </rPr>
      <t>1. program</t>
    </r>
    <r>
      <rPr>
        <sz val="10"/>
        <rFont val="ISOCPEUR"/>
        <family val="2"/>
        <charset val="238"/>
      </rPr>
      <t>: teplá stropní sprcha 37°C s zvukovým a světelným efektem (2x stropní tryska tropický déšť),</t>
    </r>
    <r>
      <rPr>
        <b/>
        <sz val="10"/>
        <rFont val="ISOCPEUR"/>
        <charset val="238"/>
      </rPr>
      <t xml:space="preserve"> 2. program</t>
    </r>
    <r>
      <rPr>
        <sz val="10"/>
        <rFont val="ISOCPEUR"/>
        <family val="2"/>
        <charset val="238"/>
      </rPr>
      <t xml:space="preserve">: studená stropní mlha s zvukovým a světelným efektem (2x stropní tryska mrholení), </t>
    </r>
    <r>
      <rPr>
        <b/>
        <sz val="10"/>
        <rFont val="ISOCPEUR"/>
        <charset val="238"/>
      </rPr>
      <t>3. a 4. program</t>
    </r>
    <r>
      <rPr>
        <sz val="10"/>
        <rFont val="ISOCPEUR"/>
        <family val="2"/>
        <charset val="238"/>
      </rPr>
      <t xml:space="preserve">: teplá, nebo studená boční sprcha z masážních trysek (2x tryska studená, 2x tryska teplá), </t>
    </r>
    <r>
      <rPr>
        <b/>
        <sz val="10"/>
        <rFont val="ISOCPEUR"/>
        <charset val="238"/>
      </rPr>
      <t>5. program</t>
    </r>
    <r>
      <rPr>
        <sz val="10"/>
        <rFont val="ISOCPEUR"/>
        <family val="2"/>
        <charset val="238"/>
      </rPr>
      <t>: kombinace teplé a studené sprchy z bočních trysek (skotské střiky). Program 1 a 3 s aroma.</t>
    </r>
  </si>
  <si>
    <r>
      <rPr>
        <b/>
        <sz val="10"/>
        <rFont val="ISOCPEUR"/>
        <charset val="238"/>
      </rPr>
      <t>130, 129 OČISTNÁ SPRCHA S OCHLAZOVACÍ FUNKC</t>
    </r>
    <r>
      <rPr>
        <sz val="10"/>
        <rFont val="ISOCPEUR"/>
        <family val="2"/>
        <charset val="238"/>
      </rPr>
      <t xml:space="preserve">Í: sestava sprchy s elektroventily, termoventilem, elektronikou a skleněným ovládacím panelem uvnitř sprchových zálivů s 2x podsvětlenými dotykovými tlačítky . </t>
    </r>
    <r>
      <rPr>
        <b/>
        <sz val="10"/>
        <rFont val="ISOCPEUR"/>
        <charset val="238"/>
      </rPr>
      <t>1. program</t>
    </r>
    <r>
      <rPr>
        <sz val="10"/>
        <rFont val="ISOCPEUR"/>
        <family val="2"/>
        <charset val="238"/>
      </rPr>
      <t xml:space="preserve">: očistná nástěnná sprcha 37°C se sprchovou hlavicí antivandal 9l/min, </t>
    </r>
    <r>
      <rPr>
        <b/>
        <sz val="10"/>
        <rFont val="ISOCPEUR"/>
        <charset val="238"/>
      </rPr>
      <t>2. program</t>
    </r>
    <r>
      <rPr>
        <sz val="10"/>
        <rFont val="ISOCPEUR"/>
        <family val="2"/>
        <charset val="238"/>
      </rPr>
      <t>: studená nástěnná sprcha "VODOPÁD" 60l/min</t>
    </r>
  </si>
  <si>
    <t>124 KNEIPP PROCEDURA</t>
  </si>
  <si>
    <t>Kneipp procedura - 4 vaničky, vnější průměr 2,0m</t>
  </si>
  <si>
    <t>214 VÍŘIVÁ VANA VIP</t>
  </si>
  <si>
    <t>Pro dvě osoby</t>
  </si>
  <si>
    <t>KERAMICKÁ LAVICE</t>
  </si>
  <si>
    <t>elektrické topení pro sedáky, podlah - 150W/m2  s teplotním čidlem a řízením teploty</t>
  </si>
  <si>
    <t>elektrické topení pro sedáky, podlahu - 150W/m2  s teplotním čidlem a řízením teploty</t>
  </si>
  <si>
    <t>Saunová kamna 36kW obdelníková s 45kg lávového kamení s externí regulací umístěnou v 231 s modulem pro připojení pro nadřazený systém. 2x teplotní čidla</t>
  </si>
  <si>
    <t>214 LEHÁTKA</t>
  </si>
  <si>
    <t>místnost</t>
  </si>
  <si>
    <t>název</t>
  </si>
  <si>
    <t>Atrakce on/off</t>
  </si>
  <si>
    <t>Hlavní světlo</t>
  </si>
  <si>
    <t>světlo úklid</t>
  </si>
  <si>
    <t>Teplota</t>
  </si>
  <si>
    <t>SOS Tlačítko</t>
  </si>
  <si>
    <t>Audio</t>
  </si>
  <si>
    <t>technické místnosti</t>
  </si>
  <si>
    <t>1np.</t>
  </si>
  <si>
    <t>Masáže / Fyzioterapie</t>
  </si>
  <si>
    <t>Hydromasáž</t>
  </si>
  <si>
    <t>Odpočivárná 1</t>
  </si>
  <si>
    <t>Parní kabina</t>
  </si>
  <si>
    <t>Relaxační hala 1</t>
  </si>
  <si>
    <t>Ochlazovací sprcha</t>
  </si>
  <si>
    <t>Zažítková sprcha</t>
  </si>
  <si>
    <t>2np.</t>
  </si>
  <si>
    <t>Ice</t>
  </si>
  <si>
    <t>Ceremoniální sauna</t>
  </si>
  <si>
    <t>vyhřivaná lavice</t>
  </si>
  <si>
    <t>Odpočivárná 3</t>
  </si>
  <si>
    <t>Panoramatická sauna</t>
  </si>
  <si>
    <t>Finská sauna</t>
  </si>
  <si>
    <t>VIP odpočivárná</t>
  </si>
  <si>
    <t>Sprcha</t>
  </si>
  <si>
    <t>Odpočivárná 4</t>
  </si>
  <si>
    <t>218a</t>
  </si>
  <si>
    <t>Ochlazovna</t>
  </si>
  <si>
    <t>218b</t>
  </si>
  <si>
    <t>Ochlazovací bazén</t>
  </si>
  <si>
    <t>Ochla. / Očistné sprchy</t>
  </si>
  <si>
    <t>Relaxační hala 2</t>
  </si>
  <si>
    <t>Ochla. / Očistná sprcha</t>
  </si>
  <si>
    <t>Bylinna parní komora</t>
  </si>
  <si>
    <t>Očistná sprcha</t>
  </si>
  <si>
    <t>Materiál</t>
  </si>
  <si>
    <t>cena</t>
  </si>
  <si>
    <t>počet</t>
  </si>
  <si>
    <t>umístění</t>
  </si>
  <si>
    <t>Miniserver</t>
  </si>
  <si>
    <t>1-Wire Extension</t>
  </si>
  <si>
    <t>131,208,231</t>
  </si>
  <si>
    <t>Relay Extension</t>
  </si>
  <si>
    <t>DI Extension</t>
  </si>
  <si>
    <t>Audioserver</t>
  </si>
  <si>
    <t>Stereo Extension</t>
  </si>
  <si>
    <t>Reproduktor RP 64</t>
  </si>
  <si>
    <t>sauny</t>
  </si>
  <si>
    <t>1-Wire teplotní čip v pouzdře</t>
  </si>
  <si>
    <t>zdroj</t>
  </si>
  <si>
    <t>kabely utp</t>
  </si>
  <si>
    <t>kabely audio</t>
  </si>
  <si>
    <t>Rozvod kabelů</t>
  </si>
  <si>
    <t>Adresace hardware</t>
  </si>
  <si>
    <t>Montáž hardware loxone</t>
  </si>
  <si>
    <t>Vizualizace+software</t>
  </si>
  <si>
    <t xml:space="preserve">Doprava+ubytování </t>
  </si>
  <si>
    <t>Cena celkem bez Dph</t>
  </si>
  <si>
    <t>NADŘAZENÝ SYSTÉM</t>
  </si>
  <si>
    <t>Viz samostatná záložka</t>
  </si>
  <si>
    <t>28.05.2021</t>
  </si>
  <si>
    <t>Třeboň - lázně Aurora, Rozšíření saunového provozu a wellness služeb</t>
  </si>
  <si>
    <t>5.200 : technologie a vybavení wellness</t>
  </si>
  <si>
    <t>Vypracování návrhu provozního řádu</t>
  </si>
  <si>
    <t>dávkování esencí pro 1 druh vonné esence + dávkování solného roztoku do lázně soldos</t>
  </si>
  <si>
    <t>ventilace pro lepší promíchání páry v parní kabině, mezi podlahou a stropem</t>
  </si>
  <si>
    <t>parní vedení v CU provedení s napojením pro dávkování esencí, průměr vedení 40 mm</t>
  </si>
  <si>
    <t>hadice pro oplach včetně armatur, ukončené sprškou</t>
  </si>
  <si>
    <t>LED liniové osvětlení pod lavicí, vhodné do parní kabiny</t>
  </si>
  <si>
    <t>stavební chemie - dvousložková lepidla, epoxidová spárovací hmota, hydroizolace apod.</t>
  </si>
  <si>
    <t>finální stěrka + barva stropu - dle výběru - jedná se o dvousložkový epoxydový nátěr</t>
  </si>
  <si>
    <t>finální stěrka + barva stropu - dle výběru - jedná se o dvousložkový epoxidový nátěr</t>
  </si>
  <si>
    <t>Ovládání vířivé vany VIP</t>
  </si>
  <si>
    <t>Ventilace pro lepší promíchání páry v parní kabině mezi podlahou a stropem</t>
  </si>
  <si>
    <t>Profesionálná parogenerátor pro veřejný provoz s výměnným, rozebíratelným cylindrem 11,7kW/15kg vodní páry/h, automatický proplach</t>
  </si>
  <si>
    <t>Profesionální parní generátor  pro veřejný provoz s výměnným, rozebíratelným  cylindrem pro lepší čištění 19.5kW/25kg vodní páry/h, automatický proplach</t>
  </si>
  <si>
    <t>Profesionální parní generátor  pro veřejný provoz s výměnným, rozebiratelným  cylindrem pro lepší čištění 11,7kW/15kg vodní páry/h, automatický proplach</t>
  </si>
  <si>
    <t>stavební chemie - dvousložková lepidla, epoxidová spárovací hmota, hydroizolace apod. - v položce je i dlažba v části pod VIP saunou 213</t>
  </si>
  <si>
    <t>Obklad keramikou - stěny, lavice a podlaha 60x120</t>
  </si>
  <si>
    <t>kompletní obkladačské práce uvnitř kabiny</t>
  </si>
  <si>
    <t>kompletní obkladačské práce uvnitř kabiny - v položce je i dlažba v části pod VIP saunou 213</t>
  </si>
  <si>
    <t>dveře do parní lázně 700 x 2000 mm včetně AL zárubně s eloxovaným povrchem, pantů a skla ESG tl.8mm, čirým nebo BRONZ</t>
  </si>
  <si>
    <t>vstupní prosklená stěna s dveřmi. Sklo ESG tl.8mm čiré, nebo bronz. ŠxV 1,8x2,1m</t>
  </si>
  <si>
    <t>213 VIP SAUNA</t>
  </si>
  <si>
    <t>218c, 121 výrobník šupinkového ledu 280kg/24h, závěsná konzola PRO LEDOVÉ STUDNY</t>
  </si>
  <si>
    <r>
      <t>218a výrobník šupinkového ledu 280kg/24h, závěsná konzola,</t>
    </r>
    <r>
      <rPr>
        <b/>
        <sz val="10"/>
        <rFont val="ISOCPEUR"/>
        <charset val="238"/>
      </rPr>
      <t xml:space="preserve"> boční vývod ledu</t>
    </r>
    <r>
      <rPr>
        <sz val="10"/>
        <rFont val="ISOCPEUR"/>
        <family val="2"/>
        <charset val="238"/>
      </rPr>
      <t xml:space="preserve"> - LED PADAJÍCÍ  PŘÍMO DO OCHLAZOVACÍHO BAZÉNKU</t>
    </r>
  </si>
  <si>
    <r>
      <t xml:space="preserve">Kneippova procedura včetně technologie - nerezový kruhový korpus se 4mi vaničkami. Průměr vany </t>
    </r>
    <r>
      <rPr>
        <sz val="10"/>
        <rFont val="Calibri"/>
        <family val="2"/>
        <charset val="238"/>
      </rPr>
      <t>Ø</t>
    </r>
    <r>
      <rPr>
        <sz val="10"/>
        <rFont val="ISOCPEUR"/>
        <family val="2"/>
        <charset val="238"/>
      </rPr>
      <t>2000mm . Technologie: průtočný systém automatického dopouštění vody do vaniček,</t>
    </r>
  </si>
  <si>
    <t xml:space="preserve">Vířivá vana pro dvě ležící osoby. Nerezový korpus s přelivem se dvěma místy pro ležení. Hydromasážní trysky + perličky. Systém neustálého dopouštění vody do vany s přepadem do kanalizace, perlátor a hydromasážní čerpadla. Ovládání atrakcí tlačítky na lemu vany. Vana určená k obestavění. Síla materiálu stěn nerez 316i tl. 2 mm, podlaha tl. 1,5 mm, roštnice plast šedý. </t>
  </si>
  <si>
    <t>Relaxační lehátka přenosná, volně stojící anatomická. Dřevo thermowood</t>
  </si>
  <si>
    <t xml:space="preserve">121 Vyhřívaná keramická lavice s opěrákem délky 1,15m - korpus z EPS200S se síťovinou, včetně souvrství stěrek pro parní kabiny: stěrkový povrch se síťovinou, hydroizolační vrstva s rohovýma bandážema. Obkladačské práce + elektro práce. </t>
  </si>
  <si>
    <t xml:space="preserve">123 Vyhřívaná keramická lavice s mozaikou (obklad po páscích) s opěrákem délky 2,7 - korpus z EPS200S  se síťovinou, včetně souvrství stěrek pro parní kabiny: stěrkový povrch se síťovinou, hydroizolační vrstva s rohovýma bandážema. Obkladačské práce + elektro práce. </t>
  </si>
  <si>
    <t xml:space="preserve">123 Vyhřívaná keramická lavice s opěrákem délky 1,8 a 2x zádovými infrazářiči ovládanými fotobuňkou - korpus z EPS200S  se síťovinou, včetně souvrství stěrek pro parní kabiny: stěrkový povrch se síťovinou, hydroizolační vrstva s rohovýma bandážema. Obkladačské práce + elektro práce. </t>
  </si>
  <si>
    <t xml:space="preserve">226 Vyhřívaná keramická lavice  s mozaikou (obklad po páscích)  s opěrákem délky 6,9 - korpus z EPS200S  se síťovinou, včetně souvrství stěrek pro parní kabiny: stěrkový povrch se síťovinou, hydroizolační vrstva s rohovýma bandážema. Obkladačské práce + elektro práce. </t>
  </si>
  <si>
    <t xml:space="preserve">Saunová zabudovaná kabina sendvičové konstrukce s zabudovanou tepelnou izolací tl.40mm a parotěsnou zábranou. Kabina s vnitřním obložením z  velkoformátové saunové překližky na stěnách a stropu, vnitřní interiér z abachi masivních prken. 6ks lavic s masivní hranou ve 3 úrovních, 6ks mezilavicové výplně,2ks zádové opěrky, 6ks boční opěrky, 4ks podhlavníků, plastový podlahový rošt, teploměr. </t>
  </si>
  <si>
    <t>Konstrukce lázně  z EPS200S se síťovinou tl. 4 cm, souvrství:   stěrkový povrch se síťovinou, hydroizolační vrstva s rohovýma bandážema (Připraveno pro následnou pokládku) - tj. stěny, sedáky, strop klenbový, výparník. Dokumentace</t>
  </si>
  <si>
    <t>Saunová zabudovaná kabina sendvičové konstrukce s zabudovanou tepelnou izolací tl.40mm a parotěsnou zábranou. Kabina s vnitřním obložením z  thermowood scala borovice na stěnách a stropu, vnitřní interiér z thermo abachi. 2ks lavic s masivní hranou ve 2 úrovních, 2ks mezilavicové výplně,1ks zádové opěrky, 4ks boční opěrky, 2ks podhlavníků, plastový podlahový rošt, teploměr. Po obvodě stropu světelná pro zabudování nepřímého osvětlení z LED liniového pásku. Za lavicí II. stupně předstěna, která usměrňuje horký vzduch z kamen umístěných pod lavicí.</t>
  </si>
  <si>
    <t>Saunová zabudovaná kabina sendvičové konstrukce s zabudovanou tepelnou izolací tl.40mm a parotěsnou zábranou. Kabina s vnitřním obložením z  velkoformátové saunové překližky na stěnách a stropu, vnitřní interiér z thrmoabachi masivních prken. 2ks lavic s nosnou nerezovou konstrukcí v panelech a bez podpěrné konstrukce z nožiček - levitující lavice. Lavice s masivní hranou ve 2 úrovních bez mezilavicových výplní. lavice I. stupně bude provedená až k zadní stěně. 1ks zádové opěrky, 4ks boční opěrky, 2ks podhlavníků, plastový podlahový rošt, teploměr. Předstěna kryjící zabudovaná kamna. Pás velkoformátového obkladu nad zádaovou opěrkou vysoký 400mm opisující obvod kabiny a liniově podsvětlený (obklad utopený v panelu)</t>
  </si>
  <si>
    <t>Komplexní vyzkoušení, zaškolení obsluhy, dokumentace skutečného provedení, vyzkoušení a předvedení nadřazeného systému, SW úprava nadřazeného systému dle provozních potřeb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</si>
</sst>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Kč&quot;;[Red]\-#,##0.00\ &quot;Kč&quot;"/>
    <numFmt numFmtId="164" formatCode="_-* #,##0.00_-;\-* #,##0.00_-;_-* &quot;-&quot;??_-;_-@_-"/>
    <numFmt numFmtId="165" formatCode="#,##0&quot; Kč&quot;"/>
    <numFmt numFmtId="166" formatCode="#,##0.00&quot; Kč&quot;;[Red]\-#,##0.00&quot; Kč&quot;"/>
    <numFmt numFmtId="167" formatCode="#,##0_ ;\-#,##0\ "/>
    <numFmt numFmtId="168" formatCode="#,##0.00\ &quot;Kč&quot;"/>
  </numFmts>
  <fonts count="2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ISOCPEUR"/>
      <family val="2"/>
      <charset val="238"/>
    </font>
    <font>
      <sz val="11"/>
      <color rgb="FF000000"/>
      <name val="ISOCPEUR"/>
      <family val="2"/>
      <charset val="238"/>
    </font>
    <font>
      <sz val="10"/>
      <color rgb="FF000000"/>
      <name val="ISOCPEUR"/>
      <family val="2"/>
      <charset val="238"/>
    </font>
    <font>
      <b/>
      <sz val="10"/>
      <name val="ISOCPEUR"/>
      <family val="2"/>
      <charset val="238"/>
    </font>
    <font>
      <b/>
      <sz val="10"/>
      <color rgb="FF000000"/>
      <name val="ISOCPEUR"/>
      <family val="2"/>
      <charset val="238"/>
    </font>
    <font>
      <b/>
      <sz val="11"/>
      <color rgb="FF000000"/>
      <name val="ISOCPEUR"/>
      <family val="2"/>
      <charset val="238"/>
    </font>
    <font>
      <sz val="8"/>
      <name val="ISOCPEUR"/>
      <family val="2"/>
      <charset val="238"/>
    </font>
    <font>
      <b/>
      <sz val="12"/>
      <name val="ISOCPEUR"/>
      <family val="2"/>
      <charset val="238"/>
    </font>
    <font>
      <sz val="12"/>
      <name val="ISOCPEUR"/>
      <family val="2"/>
      <charset val="238"/>
    </font>
    <font>
      <b/>
      <sz val="14"/>
      <name val="ISOCPEUR"/>
      <family val="2"/>
      <charset val="238"/>
    </font>
    <font>
      <sz val="9"/>
      <name val="ISOCPEUR"/>
      <family val="2"/>
      <charset val="238"/>
    </font>
    <font>
      <b/>
      <sz val="11"/>
      <name val="ISOCPEUR"/>
      <family val="2"/>
      <charset val="238"/>
    </font>
    <font>
      <b/>
      <sz val="9"/>
      <name val="ISOCPEUR"/>
      <family val="2"/>
      <charset val="238"/>
    </font>
    <font>
      <sz val="8"/>
      <name val="Calibri"/>
      <family val="2"/>
      <charset val="238"/>
    </font>
    <font>
      <b/>
      <sz val="10"/>
      <name val="ISOCPEUR"/>
      <charset val="238"/>
    </font>
    <font>
      <sz val="10"/>
      <name val="ISOCPEUR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ISOCPEUR"/>
      <family val="2"/>
      <charset val="238"/>
    </font>
    <font>
      <sz val="11"/>
      <name val="ISOCPEUR"/>
      <charset val="238"/>
    </font>
    <font>
      <b/>
      <sz val="12"/>
      <color rgb="FF000000"/>
      <name val="ISOCPEUR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</borders>
  <cellStyleXfs count="4">
    <xf numFmtId="0" fontId="0" fillId="0" borderId="0"/>
    <xf numFmtId="166" fontId="2" fillId="0" borderId="0" applyBorder="0" applyProtection="0"/>
    <xf numFmtId="164" fontId="20" fillId="0" borderId="0" applyFont="0" applyFill="0" applyBorder="0" applyAlignment="0" applyProtection="0"/>
    <xf numFmtId="0" fontId="1" fillId="0" borderId="0"/>
  </cellStyleXfs>
  <cellXfs count="232">
    <xf numFmtId="0" fontId="0" fillId="0" borderId="0" xfId="0"/>
    <xf numFmtId="0" fontId="3" fillId="0" borderId="1" xfId="1" applyNumberFormat="1" applyFont="1" applyBorder="1" applyAlignment="1" applyProtection="1">
      <alignment wrapText="1"/>
      <protection locked="0"/>
    </xf>
    <xf numFmtId="3" fontId="3" fillId="0" borderId="1" xfId="1" applyNumberFormat="1" applyFont="1" applyBorder="1" applyAlignment="1" applyProtection="1">
      <alignment horizontal="right"/>
      <protection locked="0"/>
    </xf>
    <xf numFmtId="0" fontId="4" fillId="0" borderId="0" xfId="0" applyFont="1"/>
    <xf numFmtId="4" fontId="3" fillId="0" borderId="1" xfId="1" applyNumberFormat="1" applyFont="1" applyBorder="1" applyAlignment="1" applyProtection="1">
      <alignment horizontal="right"/>
      <protection locked="0"/>
    </xf>
    <xf numFmtId="0" fontId="4" fillId="0" borderId="13" xfId="0" applyFont="1" applyBorder="1"/>
    <xf numFmtId="1" fontId="4" fillId="0" borderId="14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5" xfId="0" applyFont="1" applyBorder="1"/>
    <xf numFmtId="1" fontId="4" fillId="0" borderId="0" xfId="0" applyNumberFormat="1" applyFont="1" applyAlignment="1">
      <alignment horizontal="left"/>
    </xf>
    <xf numFmtId="0" fontId="8" fillId="0" borderId="0" xfId="0" applyFont="1"/>
    <xf numFmtId="1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6" xfId="0" applyFont="1" applyBorder="1"/>
    <xf numFmtId="1" fontId="6" fillId="0" borderId="17" xfId="0" applyNumberFormat="1" applyFont="1" applyBorder="1" applyAlignment="1">
      <alignment horizontal="left"/>
    </xf>
    <xf numFmtId="0" fontId="6" fillId="0" borderId="17" xfId="0" applyFont="1" applyBorder="1" applyAlignment="1">
      <alignment horizontal="right"/>
    </xf>
    <xf numFmtId="0" fontId="9" fillId="0" borderId="1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7" xfId="0" applyFont="1" applyBorder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left"/>
    </xf>
    <xf numFmtId="0" fontId="6" fillId="0" borderId="0" xfId="1" applyNumberFormat="1" applyFont="1" applyProtection="1">
      <protection locked="0"/>
    </xf>
    <xf numFmtId="0" fontId="10" fillId="0" borderId="21" xfId="1" applyNumberFormat="1" applyFont="1" applyBorder="1" applyProtection="1">
      <protection locked="0"/>
    </xf>
    <xf numFmtId="0" fontId="3" fillId="0" borderId="22" xfId="1" applyNumberFormat="1" applyFont="1" applyBorder="1" applyAlignment="1" applyProtection="1">
      <alignment horizontal="right"/>
      <protection locked="0"/>
    </xf>
    <xf numFmtId="0" fontId="3" fillId="0" borderId="22" xfId="1" applyNumberFormat="1" applyFont="1" applyBorder="1" applyAlignment="1" applyProtection="1">
      <alignment horizontal="center"/>
      <protection locked="0"/>
    </xf>
    <xf numFmtId="165" fontId="3" fillId="0" borderId="22" xfId="1" applyNumberFormat="1" applyFont="1" applyBorder="1" applyProtection="1">
      <protection locked="0"/>
    </xf>
    <xf numFmtId="0" fontId="11" fillId="0" borderId="1" xfId="1" applyNumberFormat="1" applyFont="1" applyBorder="1" applyProtection="1">
      <protection locked="0"/>
    </xf>
    <xf numFmtId="0" fontId="3" fillId="0" borderId="1" xfId="1" applyNumberFormat="1" applyFont="1" applyBorder="1" applyAlignment="1" applyProtection="1">
      <alignment horizontal="right"/>
      <protection locked="0"/>
    </xf>
    <xf numFmtId="0" fontId="3" fillId="0" borderId="1" xfId="1" applyNumberFormat="1" applyFont="1" applyBorder="1" applyAlignment="1" applyProtection="1">
      <alignment horizontal="center"/>
      <protection locked="0"/>
    </xf>
    <xf numFmtId="165" fontId="3" fillId="0" borderId="1" xfId="1" applyNumberFormat="1" applyFont="1" applyBorder="1" applyProtection="1">
      <protection locked="0"/>
    </xf>
    <xf numFmtId="0" fontId="5" fillId="0" borderId="15" xfId="0" applyFont="1" applyBorder="1"/>
    <xf numFmtId="1" fontId="3" fillId="0" borderId="0" xfId="0" applyNumberFormat="1" applyFont="1" applyAlignment="1">
      <alignment horizontal="left"/>
    </xf>
    <xf numFmtId="3" fontId="4" fillId="0" borderId="0" xfId="0" applyNumberFormat="1" applyFont="1"/>
    <xf numFmtId="0" fontId="5" fillId="0" borderId="16" xfId="0" applyFont="1" applyBorder="1"/>
    <xf numFmtId="1" fontId="5" fillId="0" borderId="17" xfId="0" applyNumberFormat="1" applyFont="1" applyBorder="1" applyAlignment="1">
      <alignment horizontal="left"/>
    </xf>
    <xf numFmtId="0" fontId="7" fillId="0" borderId="0" xfId="0" applyFont="1"/>
    <xf numFmtId="0" fontId="5" fillId="0" borderId="13" xfId="0" applyFont="1" applyBorder="1"/>
    <xf numFmtId="0" fontId="4" fillId="0" borderId="0" xfId="0" applyFont="1" applyAlignment="1">
      <alignment horizontal="left"/>
    </xf>
    <xf numFmtId="0" fontId="13" fillId="0" borderId="5" xfId="0" applyFont="1" applyBorder="1" applyAlignment="1">
      <alignment horizontal="left" vertical="center" indent="1"/>
    </xf>
    <xf numFmtId="0" fontId="3" fillId="0" borderId="0" xfId="0" applyFont="1"/>
    <xf numFmtId="0" fontId="13" fillId="0" borderId="7" xfId="0" applyFont="1" applyBorder="1" applyAlignment="1">
      <alignment horizontal="left" vertical="center" indent="1"/>
    </xf>
    <xf numFmtId="0" fontId="13" fillId="2" borderId="9" xfId="0" applyFont="1" applyFill="1" applyBorder="1" applyAlignment="1">
      <alignment horizontal="left" indent="1"/>
    </xf>
    <xf numFmtId="0" fontId="4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13" fillId="2" borderId="11" xfId="0" applyFont="1" applyFill="1" applyBorder="1" applyAlignment="1">
      <alignment horizontal="left" vertical="top" indent="1"/>
    </xf>
    <xf numFmtId="0" fontId="4" fillId="2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indent="1"/>
    </xf>
    <xf numFmtId="9" fontId="15" fillId="2" borderId="11" xfId="0" applyNumberFormat="1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165" fontId="4" fillId="0" borderId="1" xfId="0" applyNumberFormat="1" applyFont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right" vertical="center" indent="1"/>
    </xf>
    <xf numFmtId="165" fontId="4" fillId="2" borderId="1" xfId="0" applyNumberFormat="1" applyFont="1" applyFill="1" applyBorder="1" applyAlignment="1">
      <alignment horizontal="right" vertical="center" indent="1"/>
    </xf>
    <xf numFmtId="0" fontId="14" fillId="0" borderId="1" xfId="1" applyNumberFormat="1" applyFont="1" applyBorder="1" applyProtection="1">
      <protection locked="0"/>
    </xf>
    <xf numFmtId="0" fontId="8" fillId="0" borderId="17" xfId="0" applyFont="1" applyBorder="1"/>
    <xf numFmtId="0" fontId="4" fillId="0" borderId="17" xfId="0" applyFont="1" applyBorder="1"/>
    <xf numFmtId="165" fontId="4" fillId="0" borderId="17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4" fontId="3" fillId="0" borderId="23" xfId="1" applyNumberFormat="1" applyFont="1" applyBorder="1" applyAlignment="1" applyProtection="1">
      <alignment horizontal="right"/>
      <protection locked="0"/>
    </xf>
    <xf numFmtId="3" fontId="3" fillId="0" borderId="23" xfId="1" applyNumberFormat="1" applyFont="1" applyBorder="1" applyAlignment="1" applyProtection="1">
      <alignment horizontal="right"/>
      <protection locked="0"/>
    </xf>
    <xf numFmtId="165" fontId="3" fillId="0" borderId="23" xfId="1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3" fillId="0" borderId="1" xfId="1" applyNumberFormat="1" applyFont="1" applyFill="1" applyBorder="1" applyAlignment="1" applyProtection="1">
      <alignment horizontal="right"/>
      <protection locked="0"/>
    </xf>
    <xf numFmtId="0" fontId="4" fillId="0" borderId="14" xfId="0" applyFont="1" applyFill="1" applyBorder="1"/>
    <xf numFmtId="165" fontId="4" fillId="0" borderId="14" xfId="0" applyNumberFormat="1" applyFont="1" applyFill="1" applyBorder="1"/>
    <xf numFmtId="0" fontId="4" fillId="0" borderId="0" xfId="0" applyFont="1" applyFill="1"/>
    <xf numFmtId="165" fontId="4" fillId="0" borderId="0" xfId="0" applyNumberFormat="1" applyFont="1" applyFill="1"/>
    <xf numFmtId="0" fontId="6" fillId="0" borderId="0" xfId="0" applyFont="1" applyFill="1" applyAlignment="1">
      <alignment horizontal="left"/>
    </xf>
    <xf numFmtId="14" fontId="6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3" fillId="0" borderId="17" xfId="0" applyFont="1" applyFill="1" applyBorder="1"/>
    <xf numFmtId="0" fontId="3" fillId="0" borderId="17" xfId="0" applyFont="1" applyFill="1" applyBorder="1" applyAlignment="1">
      <alignment horizontal="center"/>
    </xf>
    <xf numFmtId="165" fontId="3" fillId="0" borderId="17" xfId="0" applyNumberFormat="1" applyFont="1" applyFill="1" applyBorder="1"/>
    <xf numFmtId="0" fontId="4" fillId="0" borderId="18" xfId="0" applyFont="1" applyFill="1" applyBorder="1"/>
    <xf numFmtId="0" fontId="4" fillId="0" borderId="19" xfId="0" applyFont="1" applyFill="1" applyBorder="1" applyAlignment="1">
      <alignment horizontal="center"/>
    </xf>
    <xf numFmtId="165" fontId="4" fillId="0" borderId="19" xfId="0" applyNumberFormat="1" applyFont="1" applyFill="1" applyBorder="1"/>
    <xf numFmtId="0" fontId="9" fillId="0" borderId="5" xfId="0" applyFont="1" applyFill="1" applyBorder="1"/>
    <xf numFmtId="0" fontId="9" fillId="0" borderId="10" xfId="0" applyFont="1" applyFill="1" applyBorder="1" applyAlignment="1">
      <alignment horizontal="center"/>
    </xf>
    <xf numFmtId="165" fontId="9" fillId="0" borderId="5" xfId="0" applyNumberFormat="1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165" fontId="9" fillId="0" borderId="20" xfId="0" applyNumberFormat="1" applyFont="1" applyFill="1" applyBorder="1" applyAlignment="1">
      <alignment horizontal="center"/>
    </xf>
    <xf numFmtId="3" fontId="8" fillId="0" borderId="0" xfId="0" applyNumberFormat="1" applyFont="1" applyFill="1"/>
    <xf numFmtId="0" fontId="3" fillId="0" borderId="22" xfId="1" applyNumberFormat="1" applyFont="1" applyFill="1" applyBorder="1" applyAlignment="1" applyProtection="1">
      <alignment horizontal="right"/>
      <protection locked="0"/>
    </xf>
    <xf numFmtId="0" fontId="3" fillId="0" borderId="22" xfId="1" applyNumberFormat="1" applyFont="1" applyFill="1" applyBorder="1" applyAlignment="1" applyProtection="1">
      <alignment horizontal="center"/>
      <protection locked="0"/>
    </xf>
    <xf numFmtId="165" fontId="3" fillId="0" borderId="22" xfId="1" applyNumberFormat="1" applyFont="1" applyFill="1" applyBorder="1" applyProtection="1">
      <protection locked="0"/>
    </xf>
    <xf numFmtId="0" fontId="3" fillId="0" borderId="1" xfId="1" applyNumberFormat="1" applyFont="1" applyFill="1" applyBorder="1" applyAlignment="1" applyProtection="1">
      <alignment horizontal="right"/>
      <protection locked="0"/>
    </xf>
    <xf numFmtId="0" fontId="3" fillId="0" borderId="1" xfId="1" applyNumberFormat="1" applyFont="1" applyFill="1" applyBorder="1" applyAlignment="1" applyProtection="1">
      <alignment horizontal="center"/>
      <protection locked="0"/>
    </xf>
    <xf numFmtId="165" fontId="3" fillId="0" borderId="1" xfId="1" applyNumberFormat="1" applyFont="1" applyFill="1" applyBorder="1" applyProtection="1">
      <protection locked="0"/>
    </xf>
    <xf numFmtId="4" fontId="3" fillId="0" borderId="23" xfId="1" applyNumberFormat="1" applyFont="1" applyFill="1" applyBorder="1" applyAlignment="1" applyProtection="1">
      <alignment horizontal="right"/>
      <protection locked="0"/>
    </xf>
    <xf numFmtId="3" fontId="3" fillId="0" borderId="23" xfId="1" applyNumberFormat="1" applyFont="1" applyFill="1" applyBorder="1" applyAlignment="1" applyProtection="1">
      <alignment horizontal="right"/>
      <protection locked="0"/>
    </xf>
    <xf numFmtId="165" fontId="3" fillId="0" borderId="23" xfId="1" applyNumberFormat="1" applyFont="1" applyFill="1" applyBorder="1" applyAlignment="1" applyProtection="1">
      <alignment horizontal="right"/>
      <protection locked="0"/>
    </xf>
    <xf numFmtId="0" fontId="3" fillId="0" borderId="1" xfId="0" applyFont="1" applyFill="1" applyBorder="1" applyAlignment="1">
      <alignment horizontal="center"/>
    </xf>
    <xf numFmtId="167" fontId="3" fillId="0" borderId="1" xfId="0" applyNumberFormat="1" applyFont="1" applyFill="1" applyBorder="1" applyAlignment="1" applyProtection="1">
      <alignment horizontal="right"/>
      <protection locked="0"/>
    </xf>
    <xf numFmtId="0" fontId="3" fillId="0" borderId="23" xfId="0" applyFont="1" applyFill="1" applyBorder="1" applyAlignment="1">
      <alignment horizontal="center"/>
    </xf>
    <xf numFmtId="167" fontId="3" fillId="0" borderId="23" xfId="0" applyNumberFormat="1" applyFont="1" applyFill="1" applyBorder="1" applyAlignment="1" applyProtection="1">
      <alignment horizontal="right"/>
      <protection locked="0"/>
    </xf>
    <xf numFmtId="4" fontId="3" fillId="0" borderId="1" xfId="0" applyNumberFormat="1" applyFont="1" applyFill="1" applyBorder="1" applyAlignment="1">
      <alignment horizontal="center"/>
    </xf>
    <xf numFmtId="0" fontId="4" fillId="0" borderId="17" xfId="0" applyFont="1" applyFill="1" applyBorder="1"/>
    <xf numFmtId="165" fontId="4" fillId="0" borderId="17" xfId="0" applyNumberFormat="1" applyFont="1" applyFill="1" applyBorder="1"/>
    <xf numFmtId="4" fontId="3" fillId="0" borderId="1" xfId="1" applyNumberFormat="1" applyFont="1" applyFill="1" applyBorder="1" applyAlignment="1" applyProtection="1">
      <alignment horizontal="right"/>
      <protection locked="0"/>
    </xf>
    <xf numFmtId="165" fontId="3" fillId="0" borderId="1" xfId="1" applyNumberFormat="1" applyFont="1" applyFill="1" applyBorder="1" applyAlignment="1" applyProtection="1">
      <alignment horizontal="right"/>
      <protection locked="0"/>
    </xf>
    <xf numFmtId="0" fontId="5" fillId="0" borderId="0" xfId="0" applyFont="1" applyFill="1"/>
    <xf numFmtId="165" fontId="5" fillId="0" borderId="0" xfId="0" applyNumberFormat="1" applyFont="1" applyFill="1"/>
    <xf numFmtId="3" fontId="8" fillId="0" borderId="4" xfId="0" applyNumberFormat="1" applyFont="1" applyFill="1" applyBorder="1"/>
    <xf numFmtId="0" fontId="6" fillId="0" borderId="24" xfId="0" applyFont="1" applyFill="1" applyBorder="1" applyAlignment="1" applyProtection="1">
      <alignment horizontal="right"/>
      <protection locked="0"/>
    </xf>
    <xf numFmtId="165" fontId="3" fillId="0" borderId="23" xfId="0" applyNumberFormat="1" applyFont="1" applyFill="1" applyBorder="1" applyProtection="1">
      <protection locked="0"/>
    </xf>
    <xf numFmtId="0" fontId="6" fillId="0" borderId="24" xfId="1" applyNumberFormat="1" applyFont="1" applyFill="1" applyBorder="1" applyAlignment="1" applyProtection="1">
      <alignment horizontal="right"/>
      <protection locked="0"/>
    </xf>
    <xf numFmtId="165" fontId="3" fillId="0" borderId="23" xfId="1" applyNumberFormat="1" applyFont="1" applyFill="1" applyBorder="1" applyProtection="1">
      <protection locked="0"/>
    </xf>
    <xf numFmtId="0" fontId="5" fillId="0" borderId="17" xfId="0" applyFont="1" applyFill="1" applyBorder="1"/>
    <xf numFmtId="165" fontId="5" fillId="0" borderId="17" xfId="0" applyNumberFormat="1" applyFont="1" applyFill="1" applyBorder="1"/>
    <xf numFmtId="0" fontId="4" fillId="0" borderId="0" xfId="0" applyFont="1" applyBorder="1"/>
    <xf numFmtId="0" fontId="8" fillId="0" borderId="0" xfId="0" applyFont="1" applyBorder="1"/>
    <xf numFmtId="0" fontId="4" fillId="0" borderId="0" xfId="0" applyFont="1" applyFill="1" applyBorder="1"/>
    <xf numFmtId="165" fontId="4" fillId="0" borderId="0" xfId="0" applyNumberFormat="1" applyFont="1" applyFill="1" applyBorder="1"/>
    <xf numFmtId="3" fontId="8" fillId="0" borderId="14" xfId="0" applyNumberFormat="1" applyFont="1" applyFill="1" applyBorder="1"/>
    <xf numFmtId="3" fontId="8" fillId="0" borderId="0" xfId="0" applyNumberFormat="1" applyFont="1" applyFill="1" applyBorder="1"/>
    <xf numFmtId="0" fontId="18" fillId="0" borderId="1" xfId="1" applyNumberFormat="1" applyFont="1" applyBorder="1" applyAlignment="1" applyProtection="1">
      <alignment wrapText="1"/>
      <protection locked="0"/>
    </xf>
    <xf numFmtId="0" fontId="5" fillId="0" borderId="0" xfId="0" applyFont="1" applyBorder="1"/>
    <xf numFmtId="1" fontId="5" fillId="0" borderId="0" xfId="0" applyNumberFormat="1" applyFont="1" applyBorder="1" applyAlignment="1">
      <alignment horizontal="left"/>
    </xf>
    <xf numFmtId="0" fontId="5" fillId="0" borderId="0" xfId="0" applyFont="1" applyFill="1" applyBorder="1"/>
    <xf numFmtId="165" fontId="5" fillId="0" borderId="0" xfId="0" applyNumberFormat="1" applyFont="1" applyFill="1" applyBorder="1"/>
    <xf numFmtId="165" fontId="4" fillId="0" borderId="0" xfId="0" applyNumberFormat="1" applyFont="1"/>
    <xf numFmtId="165" fontId="4" fillId="0" borderId="0" xfId="0" applyNumberFormat="1" applyFont="1" applyBorder="1"/>
    <xf numFmtId="3" fontId="8" fillId="0" borderId="0" xfId="0" applyNumberFormat="1" applyFont="1" applyBorder="1"/>
    <xf numFmtId="0" fontId="1" fillId="0" borderId="0" xfId="3"/>
    <xf numFmtId="0" fontId="1" fillId="0" borderId="0" xfId="3" applyAlignment="1">
      <alignment horizontal="center" vertical="center"/>
    </xf>
    <xf numFmtId="0" fontId="1" fillId="0" borderId="0" xfId="3" applyAlignment="1">
      <alignment horizontal="center"/>
    </xf>
    <xf numFmtId="0" fontId="1" fillId="3" borderId="9" xfId="3" applyFill="1" applyBorder="1"/>
    <xf numFmtId="0" fontId="1" fillId="0" borderId="1" xfId="3" applyBorder="1"/>
    <xf numFmtId="0" fontId="1" fillId="3" borderId="10" xfId="3" applyFill="1" applyBorder="1"/>
    <xf numFmtId="0" fontId="1" fillId="4" borderId="0" xfId="3" applyFill="1" applyAlignment="1">
      <alignment horizontal="center" vertical="center"/>
    </xf>
    <xf numFmtId="0" fontId="1" fillId="4" borderId="0" xfId="3" applyFill="1"/>
    <xf numFmtId="0" fontId="1" fillId="5" borderId="1" xfId="3" applyFill="1" applyBorder="1"/>
    <xf numFmtId="0" fontId="1" fillId="3" borderId="11" xfId="3" applyFill="1" applyBorder="1"/>
    <xf numFmtId="0" fontId="22" fillId="0" borderId="0" xfId="3" applyFont="1"/>
    <xf numFmtId="0" fontId="1" fillId="4" borderId="0" xfId="3" applyFill="1" applyAlignment="1">
      <alignment horizontal="left"/>
    </xf>
    <xf numFmtId="0" fontId="1" fillId="5" borderId="1" xfId="3" applyFill="1" applyBorder="1" applyAlignment="1">
      <alignment horizontal="right"/>
    </xf>
    <xf numFmtId="0" fontId="1" fillId="4" borderId="0" xfId="3" applyFill="1" applyAlignment="1">
      <alignment horizontal="right"/>
    </xf>
    <xf numFmtId="0" fontId="1" fillId="3" borderId="0" xfId="3" applyFill="1"/>
    <xf numFmtId="0" fontId="1" fillId="6" borderId="0" xfId="3" applyFill="1" applyAlignment="1">
      <alignment horizontal="center" vertical="center"/>
    </xf>
    <xf numFmtId="0" fontId="1" fillId="6" borderId="0" xfId="3" applyFill="1"/>
    <xf numFmtId="0" fontId="1" fillId="7" borderId="0" xfId="3" applyFill="1"/>
    <xf numFmtId="0" fontId="1" fillId="7" borderId="0" xfId="3" applyFill="1" applyAlignment="1">
      <alignment horizontal="center" vertical="center"/>
    </xf>
    <xf numFmtId="168" fontId="1" fillId="0" borderId="0" xfId="3" applyNumberFormat="1"/>
    <xf numFmtId="0" fontId="1" fillId="0" borderId="0" xfId="3" applyAlignment="1">
      <alignment horizontal="right"/>
    </xf>
    <xf numFmtId="164" fontId="1" fillId="0" borderId="0" xfId="2" applyFont="1"/>
    <xf numFmtId="8" fontId="1" fillId="0" borderId="0" xfId="3" applyNumberFormat="1"/>
    <xf numFmtId="168" fontId="1" fillId="0" borderId="0" xfId="3" applyNumberFormat="1" applyAlignment="1">
      <alignment horizontal="right"/>
    </xf>
    <xf numFmtId="0" fontId="21" fillId="0" borderId="0" xfId="3" applyFont="1"/>
    <xf numFmtId="0" fontId="23" fillId="0" borderId="0" xfId="3" applyFont="1"/>
    <xf numFmtId="168" fontId="24" fillId="0" borderId="0" xfId="3" applyNumberFormat="1" applyFont="1" applyAlignment="1">
      <alignment horizontal="center"/>
    </xf>
    <xf numFmtId="0" fontId="6" fillId="0" borderId="24" xfId="1" applyNumberFormat="1" applyFont="1" applyBorder="1" applyAlignment="1" applyProtection="1">
      <alignment horizontal="right"/>
      <protection locked="0"/>
    </xf>
    <xf numFmtId="165" fontId="3" fillId="0" borderId="23" xfId="1" applyNumberFormat="1" applyFont="1" applyBorder="1" applyProtection="1">
      <protection locked="0"/>
    </xf>
    <xf numFmtId="0" fontId="5" fillId="0" borderId="17" xfId="0" applyFont="1" applyBorder="1"/>
    <xf numFmtId="165" fontId="5" fillId="0" borderId="17" xfId="0" applyNumberFormat="1" applyFont="1" applyBorder="1"/>
    <xf numFmtId="3" fontId="4" fillId="0" borderId="14" xfId="0" applyNumberFormat="1" applyFont="1" applyFill="1" applyBorder="1"/>
    <xf numFmtId="3" fontId="4" fillId="0" borderId="0" xfId="0" applyNumberFormat="1" applyFont="1" applyFill="1" applyBorder="1"/>
    <xf numFmtId="14" fontId="6" fillId="0" borderId="0" xfId="0" applyNumberFormat="1" applyFont="1" applyFill="1" applyBorder="1"/>
    <xf numFmtId="3" fontId="4" fillId="0" borderId="17" xfId="0" applyNumberFormat="1" applyFont="1" applyFill="1" applyBorder="1" applyAlignment="1">
      <alignment horizontal="right"/>
    </xf>
    <xf numFmtId="3" fontId="4" fillId="0" borderId="18" xfId="0" applyNumberFormat="1" applyFont="1" applyFill="1" applyBorder="1"/>
    <xf numFmtId="3" fontId="9" fillId="0" borderId="5" xfId="0" applyNumberFormat="1" applyFont="1" applyFill="1" applyBorder="1" applyAlignment="1">
      <alignment horizontal="center"/>
    </xf>
    <xf numFmtId="3" fontId="9" fillId="0" borderId="25" xfId="0" applyNumberFormat="1" applyFont="1" applyFill="1" applyBorder="1" applyAlignment="1">
      <alignment horizontal="center"/>
    </xf>
    <xf numFmtId="3" fontId="3" fillId="0" borderId="24" xfId="1" applyNumberFormat="1" applyFont="1" applyFill="1" applyBorder="1" applyProtection="1">
      <protection locked="0"/>
    </xf>
    <xf numFmtId="3" fontId="6" fillId="0" borderId="23" xfId="1" applyNumberFormat="1" applyFont="1" applyFill="1" applyBorder="1" applyAlignment="1">
      <alignment horizontal="right"/>
    </xf>
    <xf numFmtId="167" fontId="3" fillId="0" borderId="24" xfId="0" applyNumberFormat="1" applyFont="1" applyFill="1" applyBorder="1" applyAlignment="1">
      <alignment horizontal="right"/>
    </xf>
    <xf numFmtId="167" fontId="3" fillId="0" borderId="23" xfId="0" applyNumberFormat="1" applyFont="1" applyFill="1" applyBorder="1" applyAlignment="1">
      <alignment horizontal="right"/>
    </xf>
    <xf numFmtId="3" fontId="8" fillId="0" borderId="26" xfId="0" applyNumberFormat="1" applyFont="1" applyFill="1" applyBorder="1"/>
    <xf numFmtId="3" fontId="3" fillId="0" borderId="24" xfId="1" applyNumberFormat="1" applyFont="1" applyBorder="1" applyProtection="1">
      <protection locked="0"/>
    </xf>
    <xf numFmtId="3" fontId="6" fillId="0" borderId="23" xfId="1" applyNumberFormat="1" applyFont="1" applyBorder="1" applyAlignment="1">
      <alignment horizontal="right"/>
    </xf>
    <xf numFmtId="167" fontId="3" fillId="0" borderId="24" xfId="0" applyNumberFormat="1" applyFont="1" applyBorder="1" applyAlignment="1">
      <alignment horizontal="right"/>
    </xf>
    <xf numFmtId="167" fontId="3" fillId="0" borderId="23" xfId="0" applyNumberFormat="1" applyFont="1" applyBorder="1" applyAlignment="1">
      <alignment horizontal="right"/>
    </xf>
    <xf numFmtId="3" fontId="8" fillId="0" borderId="26" xfId="0" applyNumberFormat="1" applyFont="1" applyBorder="1"/>
    <xf numFmtId="3" fontId="6" fillId="0" borderId="24" xfId="1" applyNumberFormat="1" applyFont="1" applyFill="1" applyBorder="1" applyAlignment="1">
      <alignment horizontal="right"/>
    </xf>
    <xf numFmtId="3" fontId="3" fillId="0" borderId="24" xfId="1" applyNumberFormat="1" applyFont="1" applyFill="1" applyBorder="1" applyAlignment="1">
      <alignment horizontal="right"/>
    </xf>
    <xf numFmtId="3" fontId="3" fillId="0" borderId="23" xfId="1" applyNumberFormat="1" applyFont="1" applyFill="1" applyBorder="1" applyProtection="1">
      <protection locked="0"/>
    </xf>
    <xf numFmtId="3" fontId="6" fillId="0" borderId="24" xfId="1" applyNumberFormat="1" applyFont="1" applyBorder="1" applyAlignment="1">
      <alignment horizontal="right"/>
    </xf>
    <xf numFmtId="3" fontId="3" fillId="0" borderId="24" xfId="1" applyNumberFormat="1" applyFont="1" applyBorder="1" applyAlignment="1">
      <alignment horizontal="right"/>
    </xf>
    <xf numFmtId="3" fontId="3" fillId="0" borderId="23" xfId="1" applyNumberFormat="1" applyFont="1" applyBorder="1" applyProtection="1">
      <protection locked="0"/>
    </xf>
    <xf numFmtId="0" fontId="3" fillId="0" borderId="1" xfId="0" applyFont="1" applyFill="1" applyBorder="1" applyAlignment="1">
      <alignment vertical="top" wrapText="1"/>
    </xf>
    <xf numFmtId="0" fontId="14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left" vertical="center" wrapText="1" indent="1"/>
    </xf>
    <xf numFmtId="0" fontId="26" fillId="0" borderId="28" xfId="0" applyFont="1" applyBorder="1"/>
    <xf numFmtId="0" fontId="4" fillId="0" borderId="28" xfId="0" applyFont="1" applyFill="1" applyBorder="1"/>
    <xf numFmtId="0" fontId="4" fillId="0" borderId="29" xfId="0" applyFont="1" applyFill="1" applyBorder="1"/>
    <xf numFmtId="0" fontId="8" fillId="0" borderId="32" xfId="0" applyFont="1" applyBorder="1"/>
    <xf numFmtId="0" fontId="5" fillId="0" borderId="32" xfId="0" applyFont="1" applyBorder="1"/>
    <xf numFmtId="165" fontId="5" fillId="0" borderId="32" xfId="0" applyNumberFormat="1" applyFont="1" applyBorder="1"/>
    <xf numFmtId="3" fontId="8" fillId="0" borderId="30" xfId="0" applyNumberFormat="1" applyFont="1" applyBorder="1"/>
    <xf numFmtId="0" fontId="8" fillId="0" borderId="4" xfId="0" applyFont="1" applyBorder="1"/>
    <xf numFmtId="0" fontId="5" fillId="0" borderId="4" xfId="0" applyFont="1" applyBorder="1"/>
    <xf numFmtId="165" fontId="5" fillId="0" borderId="4" xfId="0" applyNumberFormat="1" applyFont="1" applyBorder="1"/>
    <xf numFmtId="3" fontId="8" fillId="0" borderId="31" xfId="0" applyNumberFormat="1" applyFont="1" applyBorder="1"/>
    <xf numFmtId="49" fontId="27" fillId="0" borderId="27" xfId="0" applyNumberFormat="1" applyFont="1" applyBorder="1" applyAlignment="1">
      <alignment horizontal="left"/>
    </xf>
    <xf numFmtId="0" fontId="27" fillId="0" borderId="27" xfId="0" applyFont="1" applyBorder="1" applyAlignment="1">
      <alignment horizontal="left" vertical="center"/>
    </xf>
    <xf numFmtId="0" fontId="26" fillId="0" borderId="19" xfId="0" applyFont="1" applyBorder="1" applyAlignment="1">
      <alignment wrapText="1"/>
    </xf>
    <xf numFmtId="0" fontId="4" fillId="0" borderId="19" xfId="0" applyFont="1" applyFill="1" applyBorder="1"/>
    <xf numFmtId="0" fontId="4" fillId="0" borderId="33" xfId="0" applyFont="1" applyFill="1" applyBorder="1"/>
    <xf numFmtId="0" fontId="4" fillId="0" borderId="5" xfId="0" applyFont="1" applyFill="1" applyBorder="1"/>
    <xf numFmtId="0" fontId="25" fillId="0" borderId="5" xfId="0" applyFont="1" applyFill="1" applyBorder="1"/>
    <xf numFmtId="3" fontId="4" fillId="0" borderId="5" xfId="0" applyNumberFormat="1" applyFont="1" applyFill="1" applyBorder="1"/>
    <xf numFmtId="0" fontId="4" fillId="0" borderId="4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13" fillId="0" borderId="8" xfId="0" applyFont="1" applyBorder="1" applyAlignment="1">
      <alignment vertical="center" wrapText="1"/>
    </xf>
    <xf numFmtId="0" fontId="9" fillId="0" borderId="7" xfId="0" applyFont="1" applyBorder="1" applyAlignment="1">
      <alignment horizontal="right" vertical="center" indent="1"/>
    </xf>
    <xf numFmtId="14" fontId="9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2" xfId="0" applyFont="1" applyBorder="1" applyAlignment="1">
      <alignment horizontal="left" vertical="center" inden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indent="1"/>
    </xf>
    <xf numFmtId="0" fontId="13" fillId="0" borderId="6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indent="15"/>
    </xf>
    <xf numFmtId="1" fontId="10" fillId="0" borderId="14" xfId="0" applyNumberFormat="1" applyFont="1" applyBorder="1" applyAlignment="1">
      <alignment horizontal="left" vertical="center"/>
    </xf>
    <xf numFmtId="1" fontId="9" fillId="0" borderId="16" xfId="0" applyNumberFormat="1" applyFont="1" applyBorder="1" applyAlignment="1">
      <alignment horizontal="center"/>
    </xf>
  </cellXfs>
  <cellStyles count="4">
    <cellStyle name="Čárka" xfId="2" builtinId="3"/>
    <cellStyle name="Normal 2" xfId="3"/>
    <cellStyle name="Normální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CC00"/>
      <rgbColor rgb="FF0000FF"/>
      <rgbColor rgb="FFFFFF00"/>
      <rgbColor rgb="FFFF00CC"/>
      <rgbColor rgb="FF00FFFF"/>
      <rgbColor rgb="FF800000"/>
      <rgbColor rgb="FF008000"/>
      <rgbColor rgb="FF000080"/>
      <rgbColor rgb="FF808000"/>
      <rgbColor rgb="FF9900FF"/>
      <rgbColor rgb="FF008080"/>
      <rgbColor rgb="FFC0C0C0"/>
      <rgbColor rgb="FF808080"/>
      <rgbColor rgb="FF9999FF"/>
      <rgbColor rgb="FF993366"/>
      <rgbColor rgb="FFFFFF66"/>
      <rgbColor rgb="FFCCFFFF"/>
      <rgbColor rgb="FF660066"/>
      <rgbColor rgb="FFFF66CC"/>
      <rgbColor rgb="FF0066CC"/>
      <rgbColor rgb="FFCCCCFF"/>
      <rgbColor rgb="FF000080"/>
      <rgbColor rgb="FFFF00FF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66FFFF"/>
      <rgbColor rgb="FFFF9999"/>
      <rgbColor rgb="FFCC99FF"/>
      <rgbColor rgb="FFFFCC99"/>
      <rgbColor rgb="FF6666FF"/>
      <rgbColor rgb="FF33FF99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L35"/>
  <sheetViews>
    <sheetView tabSelected="1" zoomScaleNormal="100" workbookViewId="0">
      <selection activeCell="C33" sqref="C33"/>
    </sheetView>
  </sheetViews>
  <sheetFormatPr defaultColWidth="9.21875" defaultRowHeight="14.4" x14ac:dyDescent="0.3"/>
  <cols>
    <col min="1" max="1" width="21.5546875" style="3" bestFit="1" customWidth="1"/>
    <col min="2" max="2" width="48" style="3"/>
    <col min="3" max="3" width="19.77734375" style="3" bestFit="1" customWidth="1"/>
    <col min="4" max="5" width="10.77734375" style="3"/>
    <col min="6" max="6" width="15.44140625" style="3" bestFit="1" customWidth="1"/>
    <col min="7" max="7" width="17.5546875" style="3" bestFit="1" customWidth="1"/>
    <col min="8" max="8" width="14.21875" style="3" bestFit="1" customWidth="1"/>
    <col min="9" max="9" width="8.77734375" style="3"/>
    <col min="10" max="10" width="12.77734375" style="3" bestFit="1" customWidth="1"/>
    <col min="11" max="11" width="8.77734375" style="3"/>
    <col min="12" max="12" width="13.44140625" style="3" bestFit="1" customWidth="1"/>
    <col min="13" max="1025" width="8.77734375" style="3" customWidth="1"/>
    <col min="1026" max="16384" width="9.21875" style="3"/>
  </cols>
  <sheetData>
    <row r="1" spans="1:10" ht="18" x14ac:dyDescent="0.3">
      <c r="A1" s="218" t="s">
        <v>0</v>
      </c>
      <c r="B1" s="218"/>
      <c r="C1" s="218"/>
      <c r="D1" s="218"/>
      <c r="E1" s="218"/>
      <c r="F1" s="218"/>
      <c r="G1" s="218"/>
      <c r="H1" s="218"/>
    </row>
    <row r="2" spans="1:10" x14ac:dyDescent="0.3">
      <c r="A2" s="219"/>
      <c r="B2" s="219"/>
      <c r="C2" s="219"/>
      <c r="D2" s="219"/>
      <c r="E2" s="219"/>
      <c r="F2" s="219"/>
      <c r="G2" s="219"/>
      <c r="H2" s="219"/>
    </row>
    <row r="3" spans="1:10" ht="15" customHeight="1" x14ac:dyDescent="0.3">
      <c r="A3" s="220" t="s">
        <v>1</v>
      </c>
      <c r="B3" s="221" t="s">
        <v>158</v>
      </c>
      <c r="C3" s="221"/>
      <c r="D3" s="222"/>
      <c r="E3" s="223"/>
      <c r="F3" s="224"/>
      <c r="G3" s="225"/>
      <c r="H3" s="225"/>
    </row>
    <row r="4" spans="1:10" ht="15" customHeight="1" x14ac:dyDescent="0.3">
      <c r="A4" s="220"/>
      <c r="B4" s="221"/>
      <c r="C4" s="221"/>
      <c r="D4" s="222"/>
      <c r="E4" s="223"/>
      <c r="F4" s="224"/>
      <c r="G4" s="225"/>
      <c r="H4" s="225"/>
    </row>
    <row r="5" spans="1:10" ht="15" customHeight="1" x14ac:dyDescent="0.3">
      <c r="A5" s="38" t="s">
        <v>2</v>
      </c>
      <c r="B5" s="226" t="s">
        <v>159</v>
      </c>
      <c r="C5" s="226"/>
      <c r="D5" s="227"/>
      <c r="E5" s="223"/>
      <c r="F5" s="224"/>
      <c r="G5" s="228"/>
      <c r="H5" s="228"/>
    </row>
    <row r="6" spans="1:10" ht="22.5" customHeight="1" x14ac:dyDescent="0.3">
      <c r="A6" s="38" t="s">
        <v>3</v>
      </c>
      <c r="B6" s="39"/>
      <c r="E6" s="223"/>
      <c r="F6" s="224"/>
      <c r="G6" s="229"/>
      <c r="H6" s="229"/>
    </row>
    <row r="7" spans="1:10" ht="27" customHeight="1" x14ac:dyDescent="0.3">
      <c r="A7" s="40" t="s">
        <v>4</v>
      </c>
      <c r="B7" s="213" t="s">
        <v>59</v>
      </c>
      <c r="C7" s="213"/>
      <c r="D7" s="213"/>
      <c r="E7" s="214" t="s">
        <v>5</v>
      </c>
      <c r="F7" s="214"/>
      <c r="G7" s="215" t="s">
        <v>157</v>
      </c>
      <c r="H7" s="215"/>
    </row>
    <row r="8" spans="1:10" x14ac:dyDescent="0.3">
      <c r="A8" s="216"/>
      <c r="B8" s="216"/>
      <c r="C8" s="216"/>
      <c r="D8" s="216"/>
      <c r="E8" s="216"/>
      <c r="F8" s="216"/>
      <c r="G8" s="216"/>
      <c r="H8" s="216"/>
    </row>
    <row r="9" spans="1:10" x14ac:dyDescent="0.3">
      <c r="A9" s="41" t="s">
        <v>6</v>
      </c>
      <c r="B9" s="42"/>
      <c r="C9" s="43" t="s">
        <v>7</v>
      </c>
      <c r="D9" s="43" t="s">
        <v>8</v>
      </c>
      <c r="E9" s="43" t="s">
        <v>9</v>
      </c>
      <c r="F9" s="217" t="s">
        <v>10</v>
      </c>
      <c r="G9" s="217"/>
      <c r="H9" s="217"/>
    </row>
    <row r="10" spans="1:10" x14ac:dyDescent="0.3">
      <c r="A10" s="44" t="s">
        <v>11</v>
      </c>
      <c r="B10" s="45" t="s">
        <v>12</v>
      </c>
      <c r="C10" s="44" t="s">
        <v>13</v>
      </c>
      <c r="D10" s="44" t="s">
        <v>14</v>
      </c>
      <c r="E10" s="44" t="s">
        <v>15</v>
      </c>
      <c r="F10" s="44" t="s">
        <v>16</v>
      </c>
      <c r="G10" s="44" t="s">
        <v>17</v>
      </c>
      <c r="H10" s="44" t="s">
        <v>16</v>
      </c>
    </row>
    <row r="11" spans="1:10" x14ac:dyDescent="0.3">
      <c r="A11" s="46" t="s">
        <v>18</v>
      </c>
      <c r="B11" s="47"/>
      <c r="C11" s="48" t="s">
        <v>19</v>
      </c>
      <c r="D11" s="48" t="s">
        <v>19</v>
      </c>
      <c r="E11" s="48" t="s">
        <v>20</v>
      </c>
      <c r="F11" s="48" t="s">
        <v>21</v>
      </c>
      <c r="G11" s="49">
        <v>0.21</v>
      </c>
      <c r="H11" s="48" t="s">
        <v>22</v>
      </c>
    </row>
    <row r="12" spans="1:10" x14ac:dyDescent="0.3">
      <c r="A12" s="208"/>
      <c r="B12" s="208"/>
      <c r="C12" s="208"/>
      <c r="D12" s="208"/>
      <c r="E12" s="208"/>
      <c r="F12" s="208"/>
      <c r="G12" s="208"/>
      <c r="H12" s="208"/>
    </row>
    <row r="13" spans="1:10" x14ac:dyDescent="0.3">
      <c r="A13" s="209" t="s">
        <v>23</v>
      </c>
      <c r="B13" s="209"/>
      <c r="C13" s="209"/>
      <c r="D13" s="209"/>
      <c r="E13" s="209"/>
      <c r="F13" s="209"/>
      <c r="G13" s="209"/>
      <c r="H13" s="209"/>
    </row>
    <row r="14" spans="1:10" x14ac:dyDescent="0.3">
      <c r="A14" s="210"/>
      <c r="B14" s="210"/>
      <c r="C14" s="210"/>
      <c r="D14" s="210"/>
      <c r="E14" s="210"/>
      <c r="F14" s="210"/>
      <c r="G14" s="210"/>
      <c r="H14" s="210"/>
    </row>
    <row r="15" spans="1:10" x14ac:dyDescent="0.3">
      <c r="A15" s="50">
        <f>+soupis!B9</f>
        <v>1</v>
      </c>
      <c r="B15" s="51" t="str">
        <f>+soupis!C9</f>
        <v>119 PARNÍ KABINA</v>
      </c>
      <c r="C15" s="52">
        <f>+soupis!G32</f>
        <v>0</v>
      </c>
      <c r="D15" s="52"/>
      <c r="E15" s="52"/>
      <c r="F15" s="52"/>
      <c r="G15" s="52"/>
      <c r="H15" s="52"/>
      <c r="J15" s="32"/>
    </row>
    <row r="16" spans="1:10" x14ac:dyDescent="0.3">
      <c r="A16" s="50">
        <f>+soupis!B34</f>
        <v>2</v>
      </c>
      <c r="B16" s="51" t="str">
        <f>+soupis!C34</f>
        <v>222 PARNÍ KABINA</v>
      </c>
      <c r="C16" s="52">
        <f>+soupis!G58</f>
        <v>0</v>
      </c>
      <c r="D16" s="52"/>
      <c r="E16" s="52"/>
      <c r="F16" s="52"/>
      <c r="G16" s="52"/>
      <c r="H16" s="52"/>
      <c r="J16" s="32"/>
    </row>
    <row r="17" spans="1:8" x14ac:dyDescent="0.3">
      <c r="A17" s="50">
        <f>+soupis!B60</f>
        <v>3</v>
      </c>
      <c r="B17" s="51" t="str">
        <f>+soupis!C60</f>
        <v>212 PARNÍ SAUNA VIP</v>
      </c>
      <c r="C17" s="52">
        <f>+soupis!G84</f>
        <v>0</v>
      </c>
      <c r="D17" s="52"/>
      <c r="E17" s="52"/>
      <c r="F17" s="52"/>
      <c r="G17" s="52"/>
      <c r="H17" s="52"/>
    </row>
    <row r="18" spans="1:8" x14ac:dyDescent="0.3">
      <c r="A18" s="50">
        <f>+soupis!B86</f>
        <v>4</v>
      </c>
      <c r="B18" s="53" t="str">
        <f>+soupis!C86</f>
        <v>228 BYLINNÁ SAUNA</v>
      </c>
      <c r="C18" s="52">
        <f>+soupis!G108</f>
        <v>0</v>
      </c>
      <c r="D18" s="52"/>
      <c r="E18" s="52"/>
      <c r="F18" s="52"/>
      <c r="G18" s="52"/>
      <c r="H18" s="52"/>
    </row>
    <row r="19" spans="1:8" x14ac:dyDescent="0.3">
      <c r="A19" s="50">
        <f>+soupis!B110</f>
        <v>5</v>
      </c>
      <c r="B19" s="51" t="str">
        <f>+soupis!C110</f>
        <v>204 CEREMONIÁLNÍ SAUNA</v>
      </c>
      <c r="C19" s="52">
        <f>+soupis!G119</f>
        <v>0</v>
      </c>
      <c r="D19" s="52"/>
      <c r="E19" s="52"/>
      <c r="F19" s="52"/>
      <c r="G19" s="52"/>
      <c r="H19" s="52"/>
    </row>
    <row r="20" spans="1:8" x14ac:dyDescent="0.3">
      <c r="A20" s="50">
        <f>+soupis!B121</f>
        <v>6</v>
      </c>
      <c r="B20" s="51" t="str">
        <f>+soupis!C121</f>
        <v>207 PANORAMA SAUNA</v>
      </c>
      <c r="C20" s="52">
        <f>+soupis!G129</f>
        <v>0</v>
      </c>
      <c r="D20" s="52"/>
      <c r="E20" s="52"/>
      <c r="F20" s="52"/>
      <c r="G20" s="52"/>
      <c r="H20" s="52"/>
    </row>
    <row r="21" spans="1:8" x14ac:dyDescent="0.3">
      <c r="A21" s="50">
        <f>+soupis!B131</f>
        <v>7</v>
      </c>
      <c r="B21" s="51" t="str">
        <f>+soupis!C131</f>
        <v>213 VIP SAUNA</v>
      </c>
      <c r="C21" s="52">
        <f>+soupis!G140</f>
        <v>0</v>
      </c>
      <c r="D21" s="52"/>
      <c r="E21" s="52"/>
      <c r="F21" s="52"/>
      <c r="G21" s="52"/>
      <c r="H21" s="52"/>
    </row>
    <row r="22" spans="1:8" x14ac:dyDescent="0.3">
      <c r="A22" s="50">
        <f>+soupis!B142</f>
        <v>8</v>
      </c>
      <c r="B22" s="51" t="str">
        <f>+soupis!C142</f>
        <v>TECHNOLOGIE SPRCH</v>
      </c>
      <c r="C22" s="52">
        <f>+soupis!G148</f>
        <v>0</v>
      </c>
      <c r="D22" s="52"/>
      <c r="E22" s="52"/>
      <c r="F22" s="52"/>
      <c r="G22" s="52"/>
      <c r="H22" s="52"/>
    </row>
    <row r="23" spans="1:8" x14ac:dyDescent="0.3">
      <c r="A23" s="50">
        <f>+soupis!B150</f>
        <v>9</v>
      </c>
      <c r="B23" s="51" t="str">
        <f>+soupis!C150</f>
        <v>LEDOVAČE</v>
      </c>
      <c r="C23" s="52">
        <f>+soupis!G158</f>
        <v>0</v>
      </c>
      <c r="D23" s="52"/>
      <c r="E23" s="52"/>
      <c r="F23" s="52"/>
      <c r="G23" s="52"/>
      <c r="H23" s="52"/>
    </row>
    <row r="24" spans="1:8" x14ac:dyDescent="0.3">
      <c r="A24" s="50">
        <f>+soupis!B160</f>
        <v>10</v>
      </c>
      <c r="B24" s="51" t="str">
        <f>+soupis!C160</f>
        <v>124 KNEIPP PROCEDURA</v>
      </c>
      <c r="C24" s="52">
        <f>+soupis!G164</f>
        <v>0</v>
      </c>
      <c r="D24" s="52"/>
      <c r="E24" s="52"/>
      <c r="F24" s="52"/>
      <c r="G24" s="52"/>
      <c r="H24" s="52"/>
    </row>
    <row r="25" spans="1:8" x14ac:dyDescent="0.3">
      <c r="A25" s="50">
        <f>+soupis!B166</f>
        <v>11</v>
      </c>
      <c r="B25" s="51" t="str">
        <f>+soupis!C166</f>
        <v>214 VÍŘIVÁ VANA VIP</v>
      </c>
      <c r="C25" s="52">
        <f>+soupis!G170</f>
        <v>0</v>
      </c>
      <c r="D25" s="52"/>
      <c r="E25" s="52"/>
      <c r="F25" s="52"/>
      <c r="G25" s="52"/>
      <c r="H25" s="52"/>
    </row>
    <row r="26" spans="1:8" x14ac:dyDescent="0.3">
      <c r="A26" s="50">
        <f>+soupis!B172</f>
        <v>12</v>
      </c>
      <c r="B26" s="51" t="str">
        <f>+soupis!C172</f>
        <v>214 LEHÁTKA</v>
      </c>
      <c r="C26" s="52">
        <f>+soupis!G175</f>
        <v>0</v>
      </c>
      <c r="D26" s="52"/>
      <c r="E26" s="52"/>
      <c r="F26" s="52"/>
      <c r="G26" s="52"/>
      <c r="H26" s="52"/>
    </row>
    <row r="27" spans="1:8" x14ac:dyDescent="0.3">
      <c r="A27" s="50">
        <f>+soupis!B177</f>
        <v>13</v>
      </c>
      <c r="B27" s="51" t="str">
        <f>+soupis!C177</f>
        <v>KERAMICKÁ LAVICE</v>
      </c>
      <c r="C27" s="52">
        <f>+soupis!G183</f>
        <v>0</v>
      </c>
      <c r="D27" s="52"/>
      <c r="E27" s="52"/>
      <c r="F27" s="52"/>
      <c r="G27" s="52"/>
      <c r="H27" s="52"/>
    </row>
    <row r="28" spans="1:8" x14ac:dyDescent="0.3">
      <c r="A28" s="50"/>
      <c r="B28" s="51"/>
      <c r="C28" s="52"/>
      <c r="D28" s="52"/>
      <c r="E28" s="52"/>
      <c r="F28" s="52"/>
      <c r="G28" s="52"/>
      <c r="H28" s="52"/>
    </row>
    <row r="29" spans="1:8" x14ac:dyDescent="0.3">
      <c r="A29" s="50"/>
      <c r="B29" s="51"/>
      <c r="C29" s="52"/>
      <c r="D29" s="52"/>
      <c r="E29" s="52"/>
      <c r="F29" s="52"/>
      <c r="G29" s="52"/>
      <c r="H29" s="52"/>
    </row>
    <row r="30" spans="1:8" x14ac:dyDescent="0.3">
      <c r="A30" s="50">
        <f>+soupis!B185</f>
        <v>14</v>
      </c>
      <c r="B30" s="51" t="str">
        <f>+soupis!C185</f>
        <v>VRN</v>
      </c>
      <c r="C30" s="52">
        <f>+soupis!G188</f>
        <v>0</v>
      </c>
      <c r="D30" s="52"/>
      <c r="E30" s="52"/>
      <c r="F30" s="52"/>
      <c r="G30" s="52"/>
      <c r="H30" s="52"/>
    </row>
    <row r="31" spans="1:8" x14ac:dyDescent="0.3">
      <c r="A31" s="50">
        <v>15</v>
      </c>
      <c r="B31" s="51" t="s">
        <v>155</v>
      </c>
      <c r="C31" s="52">
        <f>soupis!G193</f>
        <v>0</v>
      </c>
      <c r="D31" s="52"/>
      <c r="E31" s="52"/>
      <c r="F31" s="52"/>
      <c r="G31" s="52"/>
      <c r="H31" s="52"/>
    </row>
    <row r="32" spans="1:8" x14ac:dyDescent="0.3">
      <c r="A32" s="50">
        <v>16</v>
      </c>
      <c r="B32" s="51" t="str">
        <f>soupis!C196</f>
        <v>Vypracování návrhu provozního řádu</v>
      </c>
      <c r="C32" s="52">
        <f>soupis!G197</f>
        <v>0</v>
      </c>
      <c r="D32" s="54"/>
      <c r="E32" s="54"/>
      <c r="F32" s="52"/>
      <c r="G32" s="52"/>
      <c r="H32" s="52"/>
    </row>
    <row r="33" spans="1:12" ht="57.6" x14ac:dyDescent="0.3">
      <c r="A33" s="50">
        <v>17</v>
      </c>
      <c r="B33" s="188" t="str">
        <f>soupis!C199</f>
        <v>Komplexní vyzkoušení, zaškolení obsluhy, dokumentace skutečného provedení, vyzkoušení a předvedení nadřazeného systému, SW úprava nadřazeného systému dle provozních potřeb objednatele</v>
      </c>
      <c r="C33" s="52">
        <f>soupis!G199</f>
        <v>0</v>
      </c>
      <c r="D33" s="54"/>
      <c r="E33" s="54"/>
      <c r="F33" s="54"/>
      <c r="G33" s="54"/>
      <c r="H33" s="54"/>
    </row>
    <row r="34" spans="1:12" x14ac:dyDescent="0.3">
      <c r="A34" s="211"/>
      <c r="B34" s="211"/>
      <c r="C34" s="211"/>
      <c r="D34" s="211"/>
      <c r="E34" s="211"/>
      <c r="F34" s="211"/>
      <c r="G34" s="211"/>
      <c r="H34" s="211"/>
    </row>
    <row r="35" spans="1:12" x14ac:dyDescent="0.3">
      <c r="A35" s="212" t="s">
        <v>24</v>
      </c>
      <c r="B35" s="212"/>
      <c r="C35" s="55">
        <f>SUM(C15:C34)</f>
        <v>0</v>
      </c>
      <c r="D35" s="55"/>
      <c r="E35" s="55"/>
      <c r="F35" s="55"/>
      <c r="G35" s="55"/>
      <c r="H35" s="55"/>
      <c r="L35" s="128"/>
    </row>
  </sheetData>
  <mergeCells count="19">
    <mergeCell ref="A1:H1"/>
    <mergeCell ref="A2:H2"/>
    <mergeCell ref="A3:A4"/>
    <mergeCell ref="B3:D4"/>
    <mergeCell ref="E3:F6"/>
    <mergeCell ref="G3:H4"/>
    <mergeCell ref="B5:D5"/>
    <mergeCell ref="G5:H5"/>
    <mergeCell ref="G6:H6"/>
    <mergeCell ref="B7:D7"/>
    <mergeCell ref="E7:F7"/>
    <mergeCell ref="G7:H7"/>
    <mergeCell ref="A8:H8"/>
    <mergeCell ref="F9:H9"/>
    <mergeCell ref="A12:H12"/>
    <mergeCell ref="A13:H13"/>
    <mergeCell ref="A14:H14"/>
    <mergeCell ref="A34:H34"/>
    <mergeCell ref="A35:B35"/>
  </mergeCells>
  <printOptions horizontalCentered="1"/>
  <pageMargins left="0.23622047244094488" right="0.19685039370078741" top="0.31496062992125984" bottom="0.59055118110236215" header="0.78740157480314965" footer="0.78740157480314965"/>
  <pageSetup paperSize="9" scale="6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H201"/>
  <sheetViews>
    <sheetView topLeftCell="A180" zoomScale="85" zoomScaleNormal="85" workbookViewId="0">
      <selection activeCell="F203" sqref="F203"/>
    </sheetView>
  </sheetViews>
  <sheetFormatPr defaultColWidth="9.21875" defaultRowHeight="14.4" x14ac:dyDescent="0.3"/>
  <cols>
    <col min="1" max="1" width="4.77734375" style="3"/>
    <col min="2" max="2" width="8.21875" style="37"/>
    <col min="3" max="3" width="58.5546875" style="3"/>
    <col min="4" max="4" width="7" style="73"/>
    <col min="5" max="5" width="10.21875" style="73"/>
    <col min="6" max="6" width="11.21875" style="73"/>
    <col min="7" max="7" width="13.21875" style="73" bestFit="1" customWidth="1"/>
    <col min="8" max="8" width="41.21875" style="205" customWidth="1"/>
    <col min="9" max="16384" width="9.21875" style="3"/>
  </cols>
  <sheetData>
    <row r="1" spans="1:8" x14ac:dyDescent="0.3">
      <c r="A1" s="5"/>
      <c r="B1" s="6"/>
      <c r="C1" s="7"/>
      <c r="D1" s="71"/>
      <c r="E1" s="71"/>
      <c r="F1" s="72"/>
      <c r="G1" s="162"/>
    </row>
    <row r="2" spans="1:8" x14ac:dyDescent="0.3">
      <c r="A2" s="8"/>
      <c r="B2" s="9"/>
      <c r="C2" s="10"/>
      <c r="F2" s="74"/>
      <c r="G2" s="163"/>
    </row>
    <row r="3" spans="1:8" x14ac:dyDescent="0.3">
      <c r="A3" s="8"/>
      <c r="B3" s="11"/>
      <c r="C3" s="12" t="s">
        <v>25</v>
      </c>
      <c r="D3" s="75"/>
      <c r="E3" s="76"/>
      <c r="F3" s="77"/>
      <c r="G3" s="164" t="str">
        <f>+'kryci list'!G7</f>
        <v>28.05.2021</v>
      </c>
    </row>
    <row r="4" spans="1:8" ht="15" thickBot="1" x14ac:dyDescent="0.35">
      <c r="A4" s="13"/>
      <c r="B4" s="14"/>
      <c r="C4" s="15"/>
      <c r="D4" s="78"/>
      <c r="E4" s="79"/>
      <c r="F4" s="80"/>
      <c r="G4" s="165"/>
      <c r="H4" s="206"/>
    </row>
    <row r="5" spans="1:8" x14ac:dyDescent="0.3">
      <c r="A5" s="5"/>
      <c r="B5" s="6"/>
      <c r="C5" s="16"/>
      <c r="D5" s="81"/>
      <c r="E5" s="82"/>
      <c r="F5" s="83"/>
      <c r="G5" s="166"/>
    </row>
    <row r="6" spans="1:8" ht="15" thickBot="1" x14ac:dyDescent="0.35">
      <c r="A6" s="231" t="s">
        <v>26</v>
      </c>
      <c r="B6" s="231"/>
      <c r="C6" s="17" t="s">
        <v>27</v>
      </c>
      <c r="D6" s="84"/>
      <c r="E6" s="85"/>
      <c r="F6" s="86" t="s">
        <v>28</v>
      </c>
      <c r="G6" s="167" t="s">
        <v>29</v>
      </c>
    </row>
    <row r="7" spans="1:8" ht="15.75" customHeight="1" thickBot="1" x14ac:dyDescent="0.35">
      <c r="A7" s="231"/>
      <c r="B7" s="231"/>
      <c r="C7" s="18"/>
      <c r="D7" s="87" t="s">
        <v>30</v>
      </c>
      <c r="E7" s="87" t="s">
        <v>31</v>
      </c>
      <c r="F7" s="88" t="s">
        <v>32</v>
      </c>
      <c r="G7" s="168" t="s">
        <v>32</v>
      </c>
    </row>
    <row r="8" spans="1:8" ht="15" thickBot="1" x14ac:dyDescent="0.35">
      <c r="A8" s="19"/>
      <c r="B8" s="20"/>
      <c r="C8" s="21"/>
      <c r="F8" s="74"/>
      <c r="G8" s="89"/>
    </row>
    <row r="9" spans="1:8" ht="16.8" thickBot="1" x14ac:dyDescent="0.4">
      <c r="A9" s="5"/>
      <c r="B9" s="230">
        <v>1</v>
      </c>
      <c r="C9" s="22" t="s">
        <v>55</v>
      </c>
      <c r="D9" s="90"/>
      <c r="E9" s="91"/>
      <c r="F9" s="92"/>
      <c r="G9" s="92"/>
    </row>
    <row r="10" spans="1:8" ht="14.25" customHeight="1" x14ac:dyDescent="0.35">
      <c r="A10" s="8"/>
      <c r="B10" s="230"/>
      <c r="C10" s="26"/>
      <c r="D10" s="93"/>
      <c r="E10" s="94"/>
      <c r="F10" s="95"/>
      <c r="G10" s="169"/>
    </row>
    <row r="11" spans="1:8" x14ac:dyDescent="0.3">
      <c r="A11" s="8"/>
      <c r="B11" s="11"/>
      <c r="C11" s="56" t="s">
        <v>69</v>
      </c>
      <c r="D11" s="96"/>
      <c r="E11" s="97"/>
      <c r="F11" s="98"/>
      <c r="G11" s="170"/>
    </row>
    <row r="12" spans="1:8" ht="55.2" x14ac:dyDescent="0.3">
      <c r="A12" s="8"/>
      <c r="B12" s="31">
        <v>1</v>
      </c>
      <c r="C12" s="65" t="s">
        <v>191</v>
      </c>
      <c r="D12" s="99">
        <v>1</v>
      </c>
      <c r="E12" s="99" t="s">
        <v>39</v>
      </c>
      <c r="F12" s="100">
        <v>0</v>
      </c>
      <c r="G12" s="171">
        <f>+F12*D12</f>
        <v>0</v>
      </c>
    </row>
    <row r="13" spans="1:8" ht="27.6" x14ac:dyDescent="0.3">
      <c r="A13" s="8"/>
      <c r="B13" s="31">
        <v>2</v>
      </c>
      <c r="C13" s="65" t="s">
        <v>93</v>
      </c>
      <c r="D13" s="99">
        <v>1</v>
      </c>
      <c r="E13" s="99" t="s">
        <v>39</v>
      </c>
      <c r="F13" s="100">
        <v>0</v>
      </c>
      <c r="G13" s="171">
        <f t="shared" ref="G13:G15" si="0">+F13*D13</f>
        <v>0</v>
      </c>
    </row>
    <row r="14" spans="1:8" ht="27.6" x14ac:dyDescent="0.3">
      <c r="A14" s="8"/>
      <c r="B14" s="31">
        <v>3</v>
      </c>
      <c r="C14" s="65" t="s">
        <v>178</v>
      </c>
      <c r="D14" s="99">
        <v>1</v>
      </c>
      <c r="E14" s="99" t="s">
        <v>39</v>
      </c>
      <c r="F14" s="100">
        <v>0</v>
      </c>
      <c r="G14" s="171">
        <f t="shared" si="0"/>
        <v>0</v>
      </c>
    </row>
    <row r="15" spans="1:8" x14ac:dyDescent="0.3">
      <c r="A15" s="8"/>
      <c r="B15" s="31">
        <v>4</v>
      </c>
      <c r="C15" s="65" t="s">
        <v>34</v>
      </c>
      <c r="D15" s="99">
        <v>1</v>
      </c>
      <c r="E15" s="99" t="s">
        <v>39</v>
      </c>
      <c r="F15" s="100">
        <v>0</v>
      </c>
      <c r="G15" s="171">
        <f t="shared" si="0"/>
        <v>0</v>
      </c>
    </row>
    <row r="16" spans="1:8" x14ac:dyDescent="0.3">
      <c r="A16" s="8"/>
      <c r="B16" s="31"/>
      <c r="C16" s="56" t="s">
        <v>35</v>
      </c>
      <c r="D16" s="101"/>
      <c r="E16" s="101"/>
      <c r="F16" s="100"/>
      <c r="G16" s="172"/>
    </row>
    <row r="17" spans="1:7" ht="30.45" customHeight="1" x14ac:dyDescent="0.3">
      <c r="A17" s="8"/>
      <c r="B17" s="31">
        <v>5</v>
      </c>
      <c r="C17" s="65" t="s">
        <v>173</v>
      </c>
      <c r="D17" s="103">
        <v>1</v>
      </c>
      <c r="E17" s="99" t="s">
        <v>36</v>
      </c>
      <c r="F17" s="100">
        <v>0</v>
      </c>
      <c r="G17" s="171">
        <f>+F17*D17</f>
        <v>0</v>
      </c>
    </row>
    <row r="18" spans="1:7" ht="27.6" x14ac:dyDescent="0.3">
      <c r="A18" s="8"/>
      <c r="B18" s="31">
        <v>6</v>
      </c>
      <c r="C18" s="65" t="s">
        <v>161</v>
      </c>
      <c r="D18" s="103">
        <v>1</v>
      </c>
      <c r="E18" s="99" t="s">
        <v>36</v>
      </c>
      <c r="F18" s="100">
        <v>0</v>
      </c>
      <c r="G18" s="171">
        <f t="shared" ref="G18:G26" si="1">+F18*D18</f>
        <v>0</v>
      </c>
    </row>
    <row r="19" spans="1:7" x14ac:dyDescent="0.3">
      <c r="A19" s="8"/>
      <c r="B19" s="31">
        <v>7</v>
      </c>
      <c r="C19" s="65" t="s">
        <v>56</v>
      </c>
      <c r="D19" s="103">
        <v>1</v>
      </c>
      <c r="E19" s="99" t="s">
        <v>36</v>
      </c>
      <c r="F19" s="100">
        <v>0</v>
      </c>
      <c r="G19" s="171">
        <f t="shared" si="1"/>
        <v>0</v>
      </c>
    </row>
    <row r="20" spans="1:7" ht="27.6" x14ac:dyDescent="0.3">
      <c r="A20" s="8"/>
      <c r="B20" s="31">
        <v>8</v>
      </c>
      <c r="C20" s="65" t="s">
        <v>162</v>
      </c>
      <c r="D20" s="103">
        <v>1</v>
      </c>
      <c r="E20" s="99" t="s">
        <v>39</v>
      </c>
      <c r="F20" s="100">
        <v>0</v>
      </c>
      <c r="G20" s="171">
        <f t="shared" si="1"/>
        <v>0</v>
      </c>
    </row>
    <row r="21" spans="1:7" ht="27.6" x14ac:dyDescent="0.3">
      <c r="A21" s="8"/>
      <c r="B21" s="31">
        <v>9</v>
      </c>
      <c r="C21" s="65" t="s">
        <v>163</v>
      </c>
      <c r="D21" s="103">
        <v>6</v>
      </c>
      <c r="E21" s="103" t="s">
        <v>37</v>
      </c>
      <c r="F21" s="100">
        <v>0</v>
      </c>
      <c r="G21" s="171">
        <f t="shared" si="1"/>
        <v>0</v>
      </c>
    </row>
    <row r="22" spans="1:7" x14ac:dyDescent="0.3">
      <c r="A22" s="8"/>
      <c r="B22" s="31">
        <v>10</v>
      </c>
      <c r="C22" s="65" t="s">
        <v>165</v>
      </c>
      <c r="D22" s="103">
        <v>4</v>
      </c>
      <c r="E22" s="103" t="s">
        <v>37</v>
      </c>
      <c r="F22" s="100">
        <v>0</v>
      </c>
      <c r="G22" s="171">
        <f t="shared" si="1"/>
        <v>0</v>
      </c>
    </row>
    <row r="23" spans="1:7" x14ac:dyDescent="0.3">
      <c r="A23" s="8"/>
      <c r="B23" s="31">
        <v>11</v>
      </c>
      <c r="C23" s="65" t="s">
        <v>164</v>
      </c>
      <c r="D23" s="103">
        <v>2</v>
      </c>
      <c r="E23" s="103" t="s">
        <v>36</v>
      </c>
      <c r="F23" s="100">
        <v>0</v>
      </c>
      <c r="G23" s="171">
        <f t="shared" si="1"/>
        <v>0</v>
      </c>
    </row>
    <row r="24" spans="1:7" x14ac:dyDescent="0.3">
      <c r="A24" s="8"/>
      <c r="B24" s="31">
        <v>12</v>
      </c>
      <c r="C24" s="65" t="s">
        <v>40</v>
      </c>
      <c r="D24" s="99">
        <v>1</v>
      </c>
      <c r="E24" s="99" t="s">
        <v>47</v>
      </c>
      <c r="F24" s="100">
        <v>0</v>
      </c>
      <c r="G24" s="171">
        <f t="shared" si="1"/>
        <v>0</v>
      </c>
    </row>
    <row r="25" spans="1:7" x14ac:dyDescent="0.3">
      <c r="A25" s="8"/>
      <c r="B25" s="31">
        <v>13</v>
      </c>
      <c r="C25" s="65" t="s">
        <v>57</v>
      </c>
      <c r="D25" s="103">
        <v>1</v>
      </c>
      <c r="E25" s="99" t="s">
        <v>36</v>
      </c>
      <c r="F25" s="100">
        <v>0</v>
      </c>
      <c r="G25" s="171">
        <f t="shared" si="1"/>
        <v>0</v>
      </c>
    </row>
    <row r="26" spans="1:7" ht="27.6" x14ac:dyDescent="0.3">
      <c r="A26" s="8"/>
      <c r="B26" s="31">
        <v>14</v>
      </c>
      <c r="C26" s="65" t="s">
        <v>41</v>
      </c>
      <c r="D26" s="99">
        <v>1</v>
      </c>
      <c r="E26" s="99" t="s">
        <v>39</v>
      </c>
      <c r="F26" s="100">
        <v>0</v>
      </c>
      <c r="G26" s="171">
        <f t="shared" si="1"/>
        <v>0</v>
      </c>
    </row>
    <row r="27" spans="1:7" x14ac:dyDescent="0.3">
      <c r="A27" s="8"/>
      <c r="B27" s="31"/>
      <c r="C27" s="56" t="s">
        <v>42</v>
      </c>
      <c r="D27" s="101"/>
      <c r="E27" s="101"/>
      <c r="F27" s="100"/>
      <c r="G27" s="172"/>
    </row>
    <row r="28" spans="1:7" x14ac:dyDescent="0.3">
      <c r="A28" s="60"/>
      <c r="B28" s="31">
        <v>15</v>
      </c>
      <c r="C28" s="185" t="s">
        <v>175</v>
      </c>
      <c r="D28" s="103">
        <v>34.270000000000003</v>
      </c>
      <c r="E28" s="103" t="s">
        <v>33</v>
      </c>
      <c r="F28" s="100">
        <v>0</v>
      </c>
      <c r="G28" s="171">
        <f>+F28*D28</f>
        <v>0</v>
      </c>
    </row>
    <row r="29" spans="1:7" ht="27.6" x14ac:dyDescent="0.3">
      <c r="A29" s="60"/>
      <c r="B29" s="31">
        <v>17</v>
      </c>
      <c r="C29" s="65" t="s">
        <v>166</v>
      </c>
      <c r="D29" s="99">
        <v>35.730000000000004</v>
      </c>
      <c r="E29" s="103" t="s">
        <v>33</v>
      </c>
      <c r="F29" s="100">
        <v>0</v>
      </c>
      <c r="G29" s="171">
        <f t="shared" ref="G29:G31" si="2">+F29*D29</f>
        <v>0</v>
      </c>
    </row>
    <row r="30" spans="1:7" x14ac:dyDescent="0.3">
      <c r="A30" s="60"/>
      <c r="B30" s="31">
        <v>18</v>
      </c>
      <c r="C30" s="65" t="s">
        <v>176</v>
      </c>
      <c r="D30" s="99">
        <v>35.730000000000004</v>
      </c>
      <c r="E30" s="99" t="s">
        <v>33</v>
      </c>
      <c r="F30" s="100">
        <v>0</v>
      </c>
      <c r="G30" s="171">
        <f t="shared" si="2"/>
        <v>0</v>
      </c>
    </row>
    <row r="31" spans="1:7" ht="27.6" x14ac:dyDescent="0.3">
      <c r="A31" s="60"/>
      <c r="B31" s="31">
        <v>19</v>
      </c>
      <c r="C31" s="65" t="s">
        <v>168</v>
      </c>
      <c r="D31" s="103">
        <v>5.93</v>
      </c>
      <c r="E31" s="103" t="s">
        <v>33</v>
      </c>
      <c r="F31" s="100">
        <v>0</v>
      </c>
      <c r="G31" s="171">
        <f t="shared" si="2"/>
        <v>0</v>
      </c>
    </row>
    <row r="32" spans="1:7" ht="15" thickBot="1" x14ac:dyDescent="0.35">
      <c r="A32" s="61"/>
      <c r="B32" s="58"/>
      <c r="C32" s="57" t="s">
        <v>44</v>
      </c>
      <c r="D32" s="104"/>
      <c r="E32" s="104"/>
      <c r="F32" s="105"/>
      <c r="G32" s="173">
        <f>SUM(G12:G31)</f>
        <v>0</v>
      </c>
    </row>
    <row r="33" spans="1:7" ht="15" thickBot="1" x14ac:dyDescent="0.35">
      <c r="A33" s="60"/>
      <c r="B33" s="117"/>
      <c r="C33" s="118"/>
      <c r="D33" s="119"/>
      <c r="E33" s="119"/>
      <c r="F33" s="120"/>
      <c r="G33" s="121"/>
    </row>
    <row r="34" spans="1:7" ht="16.8" thickBot="1" x14ac:dyDescent="0.4">
      <c r="A34" s="5"/>
      <c r="B34" s="230">
        <v>2</v>
      </c>
      <c r="C34" s="22" t="s">
        <v>60</v>
      </c>
      <c r="D34" s="23"/>
      <c r="E34" s="24"/>
      <c r="F34" s="25"/>
      <c r="G34" s="25"/>
    </row>
    <row r="35" spans="1:7" ht="16.2" x14ac:dyDescent="0.35">
      <c r="A35" s="8"/>
      <c r="B35" s="230"/>
      <c r="C35" s="26"/>
      <c r="D35" s="27"/>
      <c r="E35" s="28"/>
      <c r="F35" s="29"/>
      <c r="G35" s="174"/>
    </row>
    <row r="36" spans="1:7" x14ac:dyDescent="0.3">
      <c r="A36" s="8"/>
      <c r="B36" s="11"/>
      <c r="C36" s="56" t="s">
        <v>68</v>
      </c>
      <c r="D36" s="62"/>
      <c r="E36" s="63"/>
      <c r="F36" s="64"/>
      <c r="G36" s="175"/>
    </row>
    <row r="37" spans="1:7" ht="55.2" x14ac:dyDescent="0.3">
      <c r="A37" s="8"/>
      <c r="B37" s="31">
        <v>1</v>
      </c>
      <c r="C37" s="65" t="s">
        <v>191</v>
      </c>
      <c r="D37" s="66">
        <v>1</v>
      </c>
      <c r="E37" s="66" t="s">
        <v>39</v>
      </c>
      <c r="F37" s="100">
        <v>0</v>
      </c>
      <c r="G37" s="176">
        <f>+F37*D37</f>
        <v>0</v>
      </c>
    </row>
    <row r="38" spans="1:7" ht="27.6" x14ac:dyDescent="0.3">
      <c r="A38" s="8"/>
      <c r="B38" s="31">
        <v>2</v>
      </c>
      <c r="C38" s="65" t="s">
        <v>92</v>
      </c>
      <c r="D38" s="66">
        <v>1</v>
      </c>
      <c r="E38" s="66" t="s">
        <v>39</v>
      </c>
      <c r="F38" s="100">
        <v>0</v>
      </c>
      <c r="G38" s="176">
        <f t="shared" ref="G38:G40" si="3">+F38*D38</f>
        <v>0</v>
      </c>
    </row>
    <row r="39" spans="1:7" ht="27.6" x14ac:dyDescent="0.3">
      <c r="A39" s="8"/>
      <c r="B39" s="31">
        <v>3</v>
      </c>
      <c r="C39" s="65" t="s">
        <v>178</v>
      </c>
      <c r="D39" s="66">
        <v>1</v>
      </c>
      <c r="E39" s="66" t="s">
        <v>39</v>
      </c>
      <c r="F39" s="100">
        <v>0</v>
      </c>
      <c r="G39" s="176">
        <f t="shared" si="3"/>
        <v>0</v>
      </c>
    </row>
    <row r="40" spans="1:7" x14ac:dyDescent="0.3">
      <c r="A40" s="8"/>
      <c r="B40" s="31">
        <v>4</v>
      </c>
      <c r="C40" s="65" t="s">
        <v>34</v>
      </c>
      <c r="D40" s="66">
        <v>1</v>
      </c>
      <c r="E40" s="66" t="s">
        <v>39</v>
      </c>
      <c r="F40" s="100">
        <v>0</v>
      </c>
      <c r="G40" s="176">
        <f t="shared" si="3"/>
        <v>0</v>
      </c>
    </row>
    <row r="41" spans="1:7" x14ac:dyDescent="0.3">
      <c r="A41" s="8"/>
      <c r="B41" s="3"/>
      <c r="C41" s="56" t="s">
        <v>35</v>
      </c>
      <c r="D41" s="67"/>
      <c r="E41" s="67"/>
      <c r="F41" s="100"/>
      <c r="G41" s="177"/>
    </row>
    <row r="42" spans="1:7" ht="28.5" customHeight="1" x14ac:dyDescent="0.3">
      <c r="A42" s="8"/>
      <c r="B42" s="31">
        <v>5</v>
      </c>
      <c r="C42" s="65" t="s">
        <v>172</v>
      </c>
      <c r="D42" s="68">
        <v>1</v>
      </c>
      <c r="E42" s="66" t="s">
        <v>36</v>
      </c>
      <c r="F42" s="100">
        <v>0</v>
      </c>
      <c r="G42" s="176">
        <f>+F42*D42</f>
        <v>0</v>
      </c>
    </row>
    <row r="43" spans="1:7" ht="27.6" x14ac:dyDescent="0.3">
      <c r="A43" s="8"/>
      <c r="B43" s="31">
        <v>6</v>
      </c>
      <c r="C43" s="65" t="s">
        <v>161</v>
      </c>
      <c r="D43" s="68">
        <v>1</v>
      </c>
      <c r="E43" s="66" t="s">
        <v>36</v>
      </c>
      <c r="F43" s="100">
        <v>0</v>
      </c>
      <c r="G43" s="176">
        <f t="shared" ref="G43:G52" si="4">+F43*D43</f>
        <v>0</v>
      </c>
    </row>
    <row r="44" spans="1:7" x14ac:dyDescent="0.3">
      <c r="A44" s="8"/>
      <c r="B44" s="31">
        <v>7</v>
      </c>
      <c r="C44" s="65" t="s">
        <v>56</v>
      </c>
      <c r="D44" s="68">
        <v>1</v>
      </c>
      <c r="E44" s="66" t="s">
        <v>36</v>
      </c>
      <c r="F44" s="100">
        <v>0</v>
      </c>
      <c r="G44" s="176">
        <f t="shared" si="4"/>
        <v>0</v>
      </c>
    </row>
    <row r="45" spans="1:7" ht="27.6" x14ac:dyDescent="0.3">
      <c r="A45" s="8"/>
      <c r="B45" s="31">
        <v>8</v>
      </c>
      <c r="C45" s="65" t="s">
        <v>170</v>
      </c>
      <c r="D45" s="68">
        <v>1</v>
      </c>
      <c r="E45" s="66" t="s">
        <v>39</v>
      </c>
      <c r="F45" s="100">
        <v>0</v>
      </c>
      <c r="G45" s="176">
        <f t="shared" si="4"/>
        <v>0</v>
      </c>
    </row>
    <row r="46" spans="1:7" ht="27.6" x14ac:dyDescent="0.3">
      <c r="A46" s="8"/>
      <c r="B46" s="31">
        <v>9</v>
      </c>
      <c r="C46" s="65" t="s">
        <v>163</v>
      </c>
      <c r="D46" s="68">
        <v>4</v>
      </c>
      <c r="E46" s="68" t="s">
        <v>37</v>
      </c>
      <c r="F46" s="100">
        <v>0</v>
      </c>
      <c r="G46" s="176">
        <f t="shared" si="4"/>
        <v>0</v>
      </c>
    </row>
    <row r="47" spans="1:7" x14ac:dyDescent="0.3">
      <c r="A47" s="8"/>
      <c r="B47" s="31">
        <v>10</v>
      </c>
      <c r="C47" s="65" t="s">
        <v>165</v>
      </c>
      <c r="D47" s="68">
        <v>8</v>
      </c>
      <c r="E47" s="68" t="s">
        <v>37</v>
      </c>
      <c r="F47" s="100">
        <v>0</v>
      </c>
      <c r="G47" s="176">
        <f t="shared" si="4"/>
        <v>0</v>
      </c>
    </row>
    <row r="48" spans="1:7" x14ac:dyDescent="0.3">
      <c r="A48" s="8"/>
      <c r="B48" s="31">
        <v>11</v>
      </c>
      <c r="C48" s="69" t="s">
        <v>58</v>
      </c>
      <c r="D48" s="68">
        <v>1</v>
      </c>
      <c r="E48" s="66" t="s">
        <v>39</v>
      </c>
      <c r="F48" s="100">
        <v>0</v>
      </c>
      <c r="G48" s="176">
        <f t="shared" si="4"/>
        <v>0</v>
      </c>
    </row>
    <row r="49" spans="1:7" x14ac:dyDescent="0.3">
      <c r="A49" s="8"/>
      <c r="B49" s="31">
        <v>12</v>
      </c>
      <c r="C49" s="65" t="s">
        <v>164</v>
      </c>
      <c r="D49" s="68">
        <v>4</v>
      </c>
      <c r="E49" s="68" t="s">
        <v>36</v>
      </c>
      <c r="F49" s="100">
        <v>0</v>
      </c>
      <c r="G49" s="176">
        <f t="shared" si="4"/>
        <v>0</v>
      </c>
    </row>
    <row r="50" spans="1:7" x14ac:dyDescent="0.3">
      <c r="A50" s="8"/>
      <c r="B50" s="31">
        <v>13</v>
      </c>
      <c r="C50" s="65" t="s">
        <v>40</v>
      </c>
      <c r="D50" s="66">
        <v>1</v>
      </c>
      <c r="E50" s="66" t="s">
        <v>47</v>
      </c>
      <c r="F50" s="100">
        <v>0</v>
      </c>
      <c r="G50" s="176">
        <f t="shared" si="4"/>
        <v>0</v>
      </c>
    </row>
    <row r="51" spans="1:7" x14ac:dyDescent="0.3">
      <c r="A51" s="8"/>
      <c r="B51" s="31">
        <v>14</v>
      </c>
      <c r="C51" s="65" t="s">
        <v>57</v>
      </c>
      <c r="D51" s="68">
        <v>1</v>
      </c>
      <c r="E51" s="66" t="s">
        <v>36</v>
      </c>
      <c r="F51" s="100">
        <v>0</v>
      </c>
      <c r="G51" s="176">
        <f t="shared" si="4"/>
        <v>0</v>
      </c>
    </row>
    <row r="52" spans="1:7" ht="27.6" x14ac:dyDescent="0.3">
      <c r="A52" s="8"/>
      <c r="B52" s="31">
        <v>15</v>
      </c>
      <c r="C52" s="65" t="s">
        <v>41</v>
      </c>
      <c r="D52" s="66">
        <v>1</v>
      </c>
      <c r="E52" s="66" t="s">
        <v>39</v>
      </c>
      <c r="F52" s="100">
        <v>0</v>
      </c>
      <c r="G52" s="176">
        <f t="shared" si="4"/>
        <v>0</v>
      </c>
    </row>
    <row r="53" spans="1:7" x14ac:dyDescent="0.3">
      <c r="A53" s="8"/>
      <c r="B53" s="3"/>
      <c r="C53" s="56" t="s">
        <v>42</v>
      </c>
      <c r="D53" s="67"/>
      <c r="E53" s="67"/>
      <c r="F53" s="100"/>
      <c r="G53" s="177"/>
    </row>
    <row r="54" spans="1:7" x14ac:dyDescent="0.3">
      <c r="A54" s="60"/>
      <c r="B54" s="31">
        <v>16</v>
      </c>
      <c r="C54" s="185" t="s">
        <v>175</v>
      </c>
      <c r="D54" s="68">
        <v>46</v>
      </c>
      <c r="E54" s="68" t="s">
        <v>33</v>
      </c>
      <c r="F54" s="100">
        <v>0</v>
      </c>
      <c r="G54" s="176">
        <f>+F54*D54</f>
        <v>0</v>
      </c>
    </row>
    <row r="55" spans="1:7" ht="27.6" x14ac:dyDescent="0.3">
      <c r="A55" s="60"/>
      <c r="B55" s="31">
        <v>18</v>
      </c>
      <c r="C55" s="65" t="s">
        <v>166</v>
      </c>
      <c r="D55" s="68">
        <v>49.8</v>
      </c>
      <c r="E55" s="68" t="s">
        <v>33</v>
      </c>
      <c r="F55" s="100">
        <v>0</v>
      </c>
      <c r="G55" s="176">
        <f t="shared" ref="G55:G57" si="5">+F55*D55</f>
        <v>0</v>
      </c>
    </row>
    <row r="56" spans="1:7" x14ac:dyDescent="0.3">
      <c r="A56" s="60"/>
      <c r="B56" s="31">
        <v>19</v>
      </c>
      <c r="C56" s="65" t="s">
        <v>176</v>
      </c>
      <c r="D56" s="68">
        <v>49.8</v>
      </c>
      <c r="E56" s="66" t="s">
        <v>33</v>
      </c>
      <c r="F56" s="100">
        <v>0</v>
      </c>
      <c r="G56" s="176">
        <f t="shared" si="5"/>
        <v>0</v>
      </c>
    </row>
    <row r="57" spans="1:7" ht="27.6" x14ac:dyDescent="0.3">
      <c r="A57" s="60"/>
      <c r="B57" s="31">
        <v>20</v>
      </c>
      <c r="C57" s="65" t="s">
        <v>167</v>
      </c>
      <c r="D57" s="68">
        <v>9.8000000000000007</v>
      </c>
      <c r="E57" s="68" t="s">
        <v>33</v>
      </c>
      <c r="F57" s="100">
        <v>0</v>
      </c>
      <c r="G57" s="176">
        <f t="shared" si="5"/>
        <v>0</v>
      </c>
    </row>
    <row r="58" spans="1:7" ht="15" thickBot="1" x14ac:dyDescent="0.35">
      <c r="A58" s="61"/>
      <c r="B58" s="58"/>
      <c r="C58" s="57" t="s">
        <v>44</v>
      </c>
      <c r="D58" s="58"/>
      <c r="E58" s="58"/>
      <c r="F58" s="105"/>
      <c r="G58" s="173">
        <f>SUM(G37:G57)</f>
        <v>0</v>
      </c>
    </row>
    <row r="59" spans="1:7" ht="15" thickBot="1" x14ac:dyDescent="0.35">
      <c r="A59" s="60"/>
      <c r="B59" s="117"/>
      <c r="C59" s="118"/>
      <c r="D59" s="119"/>
      <c r="E59" s="119"/>
      <c r="F59" s="120"/>
      <c r="G59" s="122"/>
    </row>
    <row r="60" spans="1:7" ht="16.8" thickBot="1" x14ac:dyDescent="0.4">
      <c r="A60" s="5"/>
      <c r="B60" s="230">
        <v>3</v>
      </c>
      <c r="C60" s="22" t="s">
        <v>61</v>
      </c>
      <c r="D60" s="23"/>
      <c r="E60" s="24"/>
      <c r="F60" s="25"/>
      <c r="G60" s="25"/>
    </row>
    <row r="61" spans="1:7" ht="15" customHeight="1" x14ac:dyDescent="0.35">
      <c r="A61" s="8"/>
      <c r="B61" s="230"/>
      <c r="C61" s="26"/>
      <c r="D61" s="27"/>
      <c r="E61" s="28"/>
      <c r="F61" s="29"/>
      <c r="G61" s="174"/>
    </row>
    <row r="62" spans="1:7" x14ac:dyDescent="0.3">
      <c r="A62" s="8"/>
      <c r="B62" s="11"/>
      <c r="C62" s="56" t="s">
        <v>64</v>
      </c>
      <c r="D62" s="62"/>
      <c r="E62" s="63"/>
      <c r="F62" s="64"/>
      <c r="G62" s="175"/>
    </row>
    <row r="63" spans="1:7" ht="55.2" x14ac:dyDescent="0.3">
      <c r="A63" s="8"/>
      <c r="B63" s="31">
        <v>1</v>
      </c>
      <c r="C63" s="65" t="s">
        <v>191</v>
      </c>
      <c r="D63" s="99">
        <v>1</v>
      </c>
      <c r="E63" s="99" t="s">
        <v>39</v>
      </c>
      <c r="F63" s="100">
        <v>0</v>
      </c>
      <c r="G63" s="176">
        <f>+F63*D63</f>
        <v>0</v>
      </c>
    </row>
    <row r="64" spans="1:7" ht="27.6" x14ac:dyDescent="0.3">
      <c r="A64" s="8"/>
      <c r="B64" s="31">
        <v>2</v>
      </c>
      <c r="C64" s="65" t="s">
        <v>93</v>
      </c>
      <c r="D64" s="99">
        <v>1</v>
      </c>
      <c r="E64" s="99" t="s">
        <v>39</v>
      </c>
      <c r="F64" s="100">
        <v>0</v>
      </c>
      <c r="G64" s="176">
        <f t="shared" ref="G64:G66" si="6">+F64*D64</f>
        <v>0</v>
      </c>
    </row>
    <row r="65" spans="1:7" ht="27.6" x14ac:dyDescent="0.3">
      <c r="A65" s="8"/>
      <c r="B65" s="31">
        <v>3</v>
      </c>
      <c r="C65" s="65" t="s">
        <v>179</v>
      </c>
      <c r="D65" s="99">
        <v>1</v>
      </c>
      <c r="E65" s="99" t="s">
        <v>39</v>
      </c>
      <c r="F65" s="100">
        <v>0</v>
      </c>
      <c r="G65" s="176">
        <f t="shared" si="6"/>
        <v>0</v>
      </c>
    </row>
    <row r="66" spans="1:7" ht="27.6" x14ac:dyDescent="0.3">
      <c r="A66" s="8"/>
      <c r="B66" s="31">
        <v>4</v>
      </c>
      <c r="C66" s="65" t="s">
        <v>62</v>
      </c>
      <c r="D66" s="99">
        <v>1</v>
      </c>
      <c r="E66" s="99" t="s">
        <v>39</v>
      </c>
      <c r="F66" s="100">
        <v>0</v>
      </c>
      <c r="G66" s="176">
        <f t="shared" si="6"/>
        <v>0</v>
      </c>
    </row>
    <row r="67" spans="1:7" x14ac:dyDescent="0.3">
      <c r="A67" s="8"/>
      <c r="B67" s="3"/>
      <c r="C67" s="56" t="s">
        <v>35</v>
      </c>
      <c r="D67" s="101"/>
      <c r="E67" s="101"/>
      <c r="F67" s="102"/>
      <c r="G67" s="177"/>
    </row>
    <row r="68" spans="1:7" ht="25.5" customHeight="1" x14ac:dyDescent="0.3">
      <c r="A68" s="8"/>
      <c r="B68" s="31">
        <v>5</v>
      </c>
      <c r="C68" s="185" t="s">
        <v>171</v>
      </c>
      <c r="D68" s="103">
        <v>1</v>
      </c>
      <c r="E68" s="99" t="s">
        <v>36</v>
      </c>
      <c r="F68" s="100">
        <v>0</v>
      </c>
      <c r="G68" s="176">
        <f>+F68*D68</f>
        <v>0</v>
      </c>
    </row>
    <row r="69" spans="1:7" ht="27.6" x14ac:dyDescent="0.3">
      <c r="A69" s="8"/>
      <c r="B69" s="31">
        <v>6</v>
      </c>
      <c r="C69" s="65" t="s">
        <v>161</v>
      </c>
      <c r="D69" s="103">
        <v>1</v>
      </c>
      <c r="E69" s="99" t="s">
        <v>36</v>
      </c>
      <c r="F69" s="100">
        <v>0</v>
      </c>
      <c r="G69" s="176">
        <f t="shared" ref="G69:G78" si="7">+F69*D69</f>
        <v>0</v>
      </c>
    </row>
    <row r="70" spans="1:7" x14ac:dyDescent="0.3">
      <c r="A70" s="8"/>
      <c r="B70" s="31">
        <v>7</v>
      </c>
      <c r="C70" s="65" t="s">
        <v>56</v>
      </c>
      <c r="D70" s="103">
        <v>1</v>
      </c>
      <c r="E70" s="99" t="s">
        <v>36</v>
      </c>
      <c r="F70" s="100">
        <v>0</v>
      </c>
      <c r="G70" s="176">
        <f t="shared" si="7"/>
        <v>0</v>
      </c>
    </row>
    <row r="71" spans="1:7" ht="27.6" x14ac:dyDescent="0.3">
      <c r="A71" s="8"/>
      <c r="B71" s="31">
        <v>8</v>
      </c>
      <c r="C71" s="65" t="s">
        <v>162</v>
      </c>
      <c r="D71" s="103">
        <v>1</v>
      </c>
      <c r="E71" s="99" t="s">
        <v>39</v>
      </c>
      <c r="F71" s="100">
        <v>0</v>
      </c>
      <c r="G71" s="176">
        <f t="shared" si="7"/>
        <v>0</v>
      </c>
    </row>
    <row r="72" spans="1:7" ht="27.6" x14ac:dyDescent="0.3">
      <c r="A72" s="8"/>
      <c r="B72" s="31">
        <v>9</v>
      </c>
      <c r="C72" s="65" t="s">
        <v>163</v>
      </c>
      <c r="D72" s="103">
        <v>10</v>
      </c>
      <c r="E72" s="103" t="s">
        <v>37</v>
      </c>
      <c r="F72" s="100">
        <v>0</v>
      </c>
      <c r="G72" s="176">
        <f t="shared" si="7"/>
        <v>0</v>
      </c>
    </row>
    <row r="73" spans="1:7" x14ac:dyDescent="0.3">
      <c r="A73" s="8"/>
      <c r="B73" s="31">
        <v>10</v>
      </c>
      <c r="C73" s="65" t="s">
        <v>165</v>
      </c>
      <c r="D73" s="103">
        <v>2</v>
      </c>
      <c r="E73" s="103" t="s">
        <v>37</v>
      </c>
      <c r="F73" s="100">
        <v>0</v>
      </c>
      <c r="G73" s="176">
        <f t="shared" si="7"/>
        <v>0</v>
      </c>
    </row>
    <row r="74" spans="1:7" x14ac:dyDescent="0.3">
      <c r="A74" s="8"/>
      <c r="B74" s="31">
        <v>11</v>
      </c>
      <c r="C74" s="69" t="s">
        <v>38</v>
      </c>
      <c r="D74" s="103">
        <v>1</v>
      </c>
      <c r="E74" s="99" t="s">
        <v>39</v>
      </c>
      <c r="F74" s="100">
        <v>0</v>
      </c>
      <c r="G74" s="176">
        <f t="shared" si="7"/>
        <v>0</v>
      </c>
    </row>
    <row r="75" spans="1:7" x14ac:dyDescent="0.3">
      <c r="A75" s="8"/>
      <c r="B75" s="31">
        <v>12</v>
      </c>
      <c r="C75" s="65" t="s">
        <v>164</v>
      </c>
      <c r="D75" s="103">
        <v>1</v>
      </c>
      <c r="E75" s="103" t="s">
        <v>36</v>
      </c>
      <c r="F75" s="100">
        <v>0</v>
      </c>
      <c r="G75" s="176">
        <f t="shared" si="7"/>
        <v>0</v>
      </c>
    </row>
    <row r="76" spans="1:7" x14ac:dyDescent="0.3">
      <c r="A76" s="8"/>
      <c r="B76" s="31">
        <v>13</v>
      </c>
      <c r="C76" s="65" t="s">
        <v>40</v>
      </c>
      <c r="D76" s="99">
        <v>1</v>
      </c>
      <c r="E76" s="99" t="s">
        <v>47</v>
      </c>
      <c r="F76" s="100">
        <v>0</v>
      </c>
      <c r="G76" s="176">
        <f t="shared" si="7"/>
        <v>0</v>
      </c>
    </row>
    <row r="77" spans="1:7" x14ac:dyDescent="0.3">
      <c r="A77" s="8"/>
      <c r="B77" s="31">
        <v>14</v>
      </c>
      <c r="C77" s="65" t="s">
        <v>57</v>
      </c>
      <c r="D77" s="103">
        <v>1</v>
      </c>
      <c r="E77" s="99" t="s">
        <v>36</v>
      </c>
      <c r="F77" s="100">
        <v>0</v>
      </c>
      <c r="G77" s="176">
        <f t="shared" si="7"/>
        <v>0</v>
      </c>
    </row>
    <row r="78" spans="1:7" ht="27.6" x14ac:dyDescent="0.3">
      <c r="A78" s="8"/>
      <c r="B78" s="31">
        <v>15</v>
      </c>
      <c r="C78" s="65" t="s">
        <v>41</v>
      </c>
      <c r="D78" s="99">
        <v>1</v>
      </c>
      <c r="E78" s="99" t="s">
        <v>39</v>
      </c>
      <c r="F78" s="100">
        <v>0</v>
      </c>
      <c r="G78" s="176">
        <f t="shared" si="7"/>
        <v>0</v>
      </c>
    </row>
    <row r="79" spans="1:7" x14ac:dyDescent="0.3">
      <c r="A79" s="8"/>
      <c r="B79" s="31"/>
      <c r="C79" s="56" t="s">
        <v>42</v>
      </c>
      <c r="D79" s="101"/>
      <c r="E79" s="101"/>
      <c r="F79" s="102"/>
      <c r="G79" s="177"/>
    </row>
    <row r="80" spans="1:7" x14ac:dyDescent="0.3">
      <c r="A80" s="60"/>
      <c r="B80" s="31">
        <v>16</v>
      </c>
      <c r="C80" s="185" t="s">
        <v>175</v>
      </c>
      <c r="D80" s="103">
        <v>27.72</v>
      </c>
      <c r="E80" s="103" t="s">
        <v>33</v>
      </c>
      <c r="F80" s="100">
        <v>0</v>
      </c>
      <c r="G80" s="176">
        <f>+F80*D80</f>
        <v>0</v>
      </c>
    </row>
    <row r="81" spans="1:7" ht="27.6" x14ac:dyDescent="0.3">
      <c r="A81" s="60"/>
      <c r="B81" s="31">
        <v>18</v>
      </c>
      <c r="C81" s="65" t="s">
        <v>174</v>
      </c>
      <c r="D81" s="103">
        <v>27.5</v>
      </c>
      <c r="E81" s="103" t="s">
        <v>33</v>
      </c>
      <c r="F81" s="100">
        <v>0</v>
      </c>
      <c r="G81" s="176">
        <f t="shared" ref="G81:G83" si="8">+F81*D81</f>
        <v>0</v>
      </c>
    </row>
    <row r="82" spans="1:7" ht="27.6" x14ac:dyDescent="0.3">
      <c r="A82" s="60"/>
      <c r="B82" s="31">
        <v>19</v>
      </c>
      <c r="C82" s="65" t="s">
        <v>177</v>
      </c>
      <c r="D82" s="103">
        <v>27.5</v>
      </c>
      <c r="E82" s="99" t="s">
        <v>33</v>
      </c>
      <c r="F82" s="100">
        <v>0</v>
      </c>
      <c r="G82" s="176">
        <f t="shared" si="8"/>
        <v>0</v>
      </c>
    </row>
    <row r="83" spans="1:7" ht="27.6" x14ac:dyDescent="0.3">
      <c r="A83" s="60"/>
      <c r="B83" s="31">
        <v>20</v>
      </c>
      <c r="C83" s="65" t="s">
        <v>168</v>
      </c>
      <c r="D83" s="103">
        <v>4</v>
      </c>
      <c r="E83" s="103" t="s">
        <v>33</v>
      </c>
      <c r="F83" s="100">
        <v>0</v>
      </c>
      <c r="G83" s="176">
        <f t="shared" si="8"/>
        <v>0</v>
      </c>
    </row>
    <row r="84" spans="1:7" ht="15" thickBot="1" x14ac:dyDescent="0.35">
      <c r="A84" s="61"/>
      <c r="B84" s="58"/>
      <c r="C84" s="57" t="s">
        <v>44</v>
      </c>
      <c r="D84" s="58"/>
      <c r="E84" s="58"/>
      <c r="F84" s="59"/>
      <c r="G84" s="173">
        <f>SUM(G63:G83)</f>
        <v>0</v>
      </c>
    </row>
    <row r="85" spans="1:7" ht="15" thickBot="1" x14ac:dyDescent="0.35">
      <c r="A85" s="60"/>
      <c r="B85" s="117"/>
      <c r="C85" s="118"/>
      <c r="D85" s="119"/>
      <c r="E85" s="119"/>
      <c r="F85" s="120"/>
      <c r="G85" s="122"/>
    </row>
    <row r="86" spans="1:7" ht="16.8" thickBot="1" x14ac:dyDescent="0.4">
      <c r="A86" s="5"/>
      <c r="B86" s="230">
        <v>4</v>
      </c>
      <c r="C86" s="22" t="s">
        <v>66</v>
      </c>
      <c r="D86" s="23"/>
      <c r="E86" s="24"/>
      <c r="F86" s="25"/>
      <c r="G86" s="25"/>
    </row>
    <row r="87" spans="1:7" ht="16.2" x14ac:dyDescent="0.35">
      <c r="A87" s="8"/>
      <c r="B87" s="230"/>
      <c r="C87" s="26"/>
      <c r="D87" s="27"/>
      <c r="E87" s="28"/>
      <c r="F87" s="29"/>
      <c r="G87" s="174"/>
    </row>
    <row r="88" spans="1:7" x14ac:dyDescent="0.3">
      <c r="A88" s="8"/>
      <c r="B88" s="11"/>
      <c r="C88" s="56" t="s">
        <v>67</v>
      </c>
      <c r="D88" s="62"/>
      <c r="E88" s="63"/>
      <c r="F88" s="64"/>
      <c r="G88" s="175"/>
    </row>
    <row r="89" spans="1:7" ht="55.2" x14ac:dyDescent="0.3">
      <c r="A89" s="8"/>
      <c r="B89" s="31">
        <v>1</v>
      </c>
      <c r="C89" s="65" t="s">
        <v>191</v>
      </c>
      <c r="D89" s="99">
        <v>1</v>
      </c>
      <c r="E89" s="99" t="s">
        <v>39</v>
      </c>
      <c r="F89" s="100">
        <v>0</v>
      </c>
      <c r="G89" s="171">
        <f>+F89*D89</f>
        <v>0</v>
      </c>
    </row>
    <row r="90" spans="1:7" ht="27.6" x14ac:dyDescent="0.3">
      <c r="A90" s="8"/>
      <c r="B90" s="31">
        <v>2</v>
      </c>
      <c r="C90" s="65" t="s">
        <v>93</v>
      </c>
      <c r="D90" s="99">
        <v>1</v>
      </c>
      <c r="E90" s="99" t="s">
        <v>39</v>
      </c>
      <c r="F90" s="100">
        <v>0</v>
      </c>
      <c r="G90" s="171">
        <f t="shared" ref="G90:G92" si="9">+F90*D90</f>
        <v>0</v>
      </c>
    </row>
    <row r="91" spans="1:7" ht="27.6" x14ac:dyDescent="0.3">
      <c r="A91" s="8"/>
      <c r="B91" s="31">
        <v>3</v>
      </c>
      <c r="C91" s="65" t="s">
        <v>178</v>
      </c>
      <c r="D91" s="99">
        <v>1</v>
      </c>
      <c r="E91" s="99" t="s">
        <v>39</v>
      </c>
      <c r="F91" s="100">
        <v>0</v>
      </c>
      <c r="G91" s="171">
        <f t="shared" si="9"/>
        <v>0</v>
      </c>
    </row>
    <row r="92" spans="1:7" x14ac:dyDescent="0.3">
      <c r="A92" s="8"/>
      <c r="B92" s="31">
        <v>4</v>
      </c>
      <c r="C92" s="65" t="s">
        <v>34</v>
      </c>
      <c r="D92" s="99">
        <v>1</v>
      </c>
      <c r="E92" s="99" t="s">
        <v>39</v>
      </c>
      <c r="F92" s="100">
        <v>0</v>
      </c>
      <c r="G92" s="171">
        <f t="shared" si="9"/>
        <v>0</v>
      </c>
    </row>
    <row r="93" spans="1:7" x14ac:dyDescent="0.3">
      <c r="A93" s="8"/>
      <c r="B93" s="3"/>
      <c r="C93" s="56" t="s">
        <v>35</v>
      </c>
      <c r="D93" s="101"/>
      <c r="E93" s="101"/>
      <c r="F93" s="102"/>
      <c r="G93" s="172"/>
    </row>
    <row r="94" spans="1:7" ht="27.6" x14ac:dyDescent="0.3">
      <c r="A94" s="8"/>
      <c r="B94" s="31">
        <v>5</v>
      </c>
      <c r="C94" s="65" t="s">
        <v>70</v>
      </c>
      <c r="D94" s="103">
        <v>1</v>
      </c>
      <c r="E94" s="99" t="s">
        <v>39</v>
      </c>
      <c r="F94" s="100">
        <v>0</v>
      </c>
      <c r="G94" s="171">
        <f>+F94*D94</f>
        <v>0</v>
      </c>
    </row>
    <row r="95" spans="1:7" ht="27.6" x14ac:dyDescent="0.3">
      <c r="A95" s="8"/>
      <c r="B95" s="31">
        <v>6</v>
      </c>
      <c r="C95" s="65" t="s">
        <v>71</v>
      </c>
      <c r="D95" s="103">
        <v>1</v>
      </c>
      <c r="E95" s="99" t="s">
        <v>39</v>
      </c>
      <c r="F95" s="100">
        <v>0</v>
      </c>
      <c r="G95" s="171">
        <f t="shared" ref="G95:G102" si="10">+F95*D95</f>
        <v>0</v>
      </c>
    </row>
    <row r="96" spans="1:7" x14ac:dyDescent="0.3">
      <c r="A96" s="8"/>
      <c r="B96" s="31">
        <v>7</v>
      </c>
      <c r="C96" s="65" t="s">
        <v>72</v>
      </c>
      <c r="D96" s="103">
        <v>1</v>
      </c>
      <c r="E96" s="99" t="s">
        <v>39</v>
      </c>
      <c r="F96" s="100">
        <v>0</v>
      </c>
      <c r="G96" s="171">
        <f t="shared" si="10"/>
        <v>0</v>
      </c>
    </row>
    <row r="97" spans="1:7" x14ac:dyDescent="0.3">
      <c r="A97" s="8"/>
      <c r="B97" s="31">
        <v>8</v>
      </c>
      <c r="C97" s="65" t="s">
        <v>65</v>
      </c>
      <c r="D97" s="103">
        <v>15</v>
      </c>
      <c r="E97" s="103" t="s">
        <v>37</v>
      </c>
      <c r="F97" s="100">
        <v>0</v>
      </c>
      <c r="G97" s="171">
        <f t="shared" si="10"/>
        <v>0</v>
      </c>
    </row>
    <row r="98" spans="1:7" x14ac:dyDescent="0.3">
      <c r="A98" s="8"/>
      <c r="B98" s="31">
        <v>9</v>
      </c>
      <c r="C98" s="69" t="s">
        <v>38</v>
      </c>
      <c r="D98" s="103">
        <v>0</v>
      </c>
      <c r="E98" s="99" t="s">
        <v>39</v>
      </c>
      <c r="F98" s="100">
        <v>0</v>
      </c>
      <c r="G98" s="171">
        <f t="shared" si="10"/>
        <v>0</v>
      </c>
    </row>
    <row r="99" spans="1:7" x14ac:dyDescent="0.3">
      <c r="A99" s="8"/>
      <c r="B99" s="31">
        <v>10</v>
      </c>
      <c r="C99" s="65" t="s">
        <v>164</v>
      </c>
      <c r="D99" s="103">
        <v>4</v>
      </c>
      <c r="E99" s="103" t="s">
        <v>36</v>
      </c>
      <c r="F99" s="100">
        <v>0</v>
      </c>
      <c r="G99" s="171">
        <f t="shared" si="10"/>
        <v>0</v>
      </c>
    </row>
    <row r="100" spans="1:7" x14ac:dyDescent="0.3">
      <c r="A100" s="8"/>
      <c r="B100" s="31">
        <v>11</v>
      </c>
      <c r="C100" s="65" t="s">
        <v>40</v>
      </c>
      <c r="D100" s="99">
        <v>1</v>
      </c>
      <c r="E100" s="99" t="s">
        <v>47</v>
      </c>
      <c r="F100" s="100">
        <v>0</v>
      </c>
      <c r="G100" s="171">
        <f t="shared" si="10"/>
        <v>0</v>
      </c>
    </row>
    <row r="101" spans="1:7" x14ac:dyDescent="0.3">
      <c r="A101" s="8"/>
      <c r="B101" s="31">
        <v>12</v>
      </c>
      <c r="C101" s="65" t="s">
        <v>57</v>
      </c>
      <c r="D101" s="103">
        <v>1</v>
      </c>
      <c r="E101" s="99" t="s">
        <v>36</v>
      </c>
      <c r="F101" s="100">
        <v>0</v>
      </c>
      <c r="G101" s="171">
        <f t="shared" si="10"/>
        <v>0</v>
      </c>
    </row>
    <row r="102" spans="1:7" ht="27.6" x14ac:dyDescent="0.3">
      <c r="A102" s="8"/>
      <c r="B102" s="31">
        <v>13</v>
      </c>
      <c r="C102" s="65" t="s">
        <v>41</v>
      </c>
      <c r="D102" s="99">
        <v>1</v>
      </c>
      <c r="E102" s="99" t="s">
        <v>39</v>
      </c>
      <c r="F102" s="100">
        <v>0</v>
      </c>
      <c r="G102" s="171">
        <f t="shared" si="10"/>
        <v>0</v>
      </c>
    </row>
    <row r="103" spans="1:7" x14ac:dyDescent="0.3">
      <c r="A103" s="8"/>
      <c r="B103" s="31"/>
      <c r="C103" s="56" t="s">
        <v>42</v>
      </c>
      <c r="D103" s="101"/>
      <c r="E103" s="101"/>
      <c r="F103" s="102"/>
      <c r="G103" s="172"/>
    </row>
    <row r="104" spans="1:7" x14ac:dyDescent="0.3">
      <c r="A104" s="60"/>
      <c r="B104" s="31">
        <v>14</v>
      </c>
      <c r="C104" s="185" t="s">
        <v>175</v>
      </c>
      <c r="D104" s="103">
        <v>39.76</v>
      </c>
      <c r="E104" s="103" t="s">
        <v>33</v>
      </c>
      <c r="F104" s="100">
        <v>0</v>
      </c>
      <c r="G104" s="171">
        <f>+F104*D104</f>
        <v>0</v>
      </c>
    </row>
    <row r="105" spans="1:7" ht="27.6" x14ac:dyDescent="0.3">
      <c r="A105" s="60"/>
      <c r="B105" s="31">
        <v>16</v>
      </c>
      <c r="C105" s="65" t="s">
        <v>166</v>
      </c>
      <c r="D105" s="103">
        <v>44.61</v>
      </c>
      <c r="E105" s="103" t="s">
        <v>33</v>
      </c>
      <c r="F105" s="100">
        <v>0</v>
      </c>
      <c r="G105" s="171">
        <f t="shared" ref="G105:G107" si="11">+F105*D105</f>
        <v>0</v>
      </c>
    </row>
    <row r="106" spans="1:7" x14ac:dyDescent="0.3">
      <c r="A106" s="60"/>
      <c r="B106" s="31">
        <v>17</v>
      </c>
      <c r="C106" s="65" t="s">
        <v>176</v>
      </c>
      <c r="D106" s="99">
        <v>44.61</v>
      </c>
      <c r="E106" s="99" t="s">
        <v>33</v>
      </c>
      <c r="F106" s="100">
        <v>0</v>
      </c>
      <c r="G106" s="171">
        <f t="shared" si="11"/>
        <v>0</v>
      </c>
    </row>
    <row r="107" spans="1:7" ht="27.6" x14ac:dyDescent="0.3">
      <c r="A107" s="60"/>
      <c r="B107" s="31">
        <v>18</v>
      </c>
      <c r="C107" s="65" t="s">
        <v>168</v>
      </c>
      <c r="D107" s="103">
        <v>7.4</v>
      </c>
      <c r="E107" s="103" t="s">
        <v>33</v>
      </c>
      <c r="F107" s="100">
        <v>0</v>
      </c>
      <c r="G107" s="171">
        <f t="shared" si="11"/>
        <v>0</v>
      </c>
    </row>
    <row r="108" spans="1:7" ht="15" thickBot="1" x14ac:dyDescent="0.35">
      <c r="A108" s="61"/>
      <c r="B108" s="58"/>
      <c r="C108" s="57" t="s">
        <v>44</v>
      </c>
      <c r="D108" s="58"/>
      <c r="E108" s="58"/>
      <c r="F108" s="59"/>
      <c r="G108" s="178">
        <f>SUM(G89:G107)</f>
        <v>0</v>
      </c>
    </row>
    <row r="109" spans="1:7" ht="15" thickBot="1" x14ac:dyDescent="0.35">
      <c r="A109" s="60"/>
      <c r="B109" s="117"/>
      <c r="C109" s="118"/>
      <c r="D109" s="119"/>
      <c r="E109" s="119"/>
      <c r="F109" s="120"/>
      <c r="G109" s="122"/>
    </row>
    <row r="110" spans="1:7" ht="16.8" thickBot="1" x14ac:dyDescent="0.4">
      <c r="A110" s="5"/>
      <c r="B110" s="230">
        <v>5</v>
      </c>
      <c r="C110" s="22" t="s">
        <v>73</v>
      </c>
      <c r="D110" s="90"/>
      <c r="E110" s="91"/>
      <c r="F110" s="92"/>
      <c r="G110" s="92"/>
    </row>
    <row r="111" spans="1:7" ht="16.2" x14ac:dyDescent="0.35">
      <c r="A111" s="8"/>
      <c r="B111" s="230"/>
      <c r="C111" s="26"/>
      <c r="D111" s="93"/>
      <c r="E111" s="94"/>
      <c r="F111" s="95"/>
      <c r="G111" s="169"/>
    </row>
    <row r="112" spans="1:7" x14ac:dyDescent="0.3">
      <c r="A112" s="8"/>
      <c r="B112" s="11"/>
      <c r="C112" s="56" t="s">
        <v>74</v>
      </c>
      <c r="D112" s="106"/>
      <c r="E112" s="70"/>
      <c r="F112" s="107"/>
      <c r="G112" s="179"/>
    </row>
    <row r="113" spans="1:7" ht="81" customHeight="1" x14ac:dyDescent="0.3">
      <c r="A113" s="30"/>
      <c r="B113" s="31">
        <v>1</v>
      </c>
      <c r="C113" s="1" t="s">
        <v>190</v>
      </c>
      <c r="D113" s="106">
        <v>1</v>
      </c>
      <c r="E113" s="70" t="s">
        <v>39</v>
      </c>
      <c r="F113" s="70">
        <v>0</v>
      </c>
      <c r="G113" s="180">
        <f>+F113*D113</f>
        <v>0</v>
      </c>
    </row>
    <row r="114" spans="1:7" ht="27.6" x14ac:dyDescent="0.3">
      <c r="A114" s="30"/>
      <c r="B114" s="31">
        <v>2</v>
      </c>
      <c r="C114" s="65" t="s">
        <v>75</v>
      </c>
      <c r="D114" s="106">
        <v>1</v>
      </c>
      <c r="E114" s="70" t="s">
        <v>39</v>
      </c>
      <c r="F114" s="70">
        <v>0</v>
      </c>
      <c r="G114" s="180">
        <f>+F114*D114</f>
        <v>0</v>
      </c>
    </row>
    <row r="115" spans="1:7" x14ac:dyDescent="0.3">
      <c r="A115" s="30"/>
      <c r="B115" s="31"/>
      <c r="C115" s="56" t="s">
        <v>43</v>
      </c>
      <c r="D115" s="106"/>
      <c r="E115" s="70"/>
      <c r="F115" s="70"/>
      <c r="G115" s="180"/>
    </row>
    <row r="116" spans="1:7" ht="41.4" x14ac:dyDescent="0.3">
      <c r="A116" s="30"/>
      <c r="B116" s="31">
        <v>3</v>
      </c>
      <c r="C116" s="1" t="s">
        <v>94</v>
      </c>
      <c r="D116" s="106">
        <v>1</v>
      </c>
      <c r="E116" s="70" t="s">
        <v>36</v>
      </c>
      <c r="F116" s="70">
        <v>0</v>
      </c>
      <c r="G116" s="180">
        <f>D116*F116</f>
        <v>0</v>
      </c>
    </row>
    <row r="117" spans="1:7" ht="27.6" x14ac:dyDescent="0.3">
      <c r="A117" s="30"/>
      <c r="B117" s="31">
        <v>4</v>
      </c>
      <c r="C117" s="1" t="s">
        <v>76</v>
      </c>
      <c r="D117" s="106">
        <v>1</v>
      </c>
      <c r="E117" s="70" t="s">
        <v>39</v>
      </c>
      <c r="F117" s="70">
        <v>0</v>
      </c>
      <c r="G117" s="180">
        <f>D117*F117</f>
        <v>0</v>
      </c>
    </row>
    <row r="118" spans="1:7" x14ac:dyDescent="0.3">
      <c r="A118" s="30"/>
      <c r="B118" s="31">
        <v>5</v>
      </c>
      <c r="C118" s="65" t="s">
        <v>57</v>
      </c>
      <c r="D118" s="106">
        <v>1</v>
      </c>
      <c r="E118" s="70" t="s">
        <v>36</v>
      </c>
      <c r="F118" s="70">
        <v>0</v>
      </c>
      <c r="G118" s="180">
        <f>D118*F118</f>
        <v>0</v>
      </c>
    </row>
    <row r="119" spans="1:7" ht="15" thickBot="1" x14ac:dyDescent="0.35">
      <c r="A119" s="33"/>
      <c r="B119" s="34"/>
      <c r="C119" s="57" t="s">
        <v>44</v>
      </c>
      <c r="D119" s="104"/>
      <c r="E119" s="104"/>
      <c r="F119" s="105"/>
      <c r="G119" s="173">
        <f>SUM(G113:G118)</f>
        <v>0</v>
      </c>
    </row>
    <row r="120" spans="1:7" ht="15" thickBot="1" x14ac:dyDescent="0.35">
      <c r="A120" s="60"/>
      <c r="B120" s="117"/>
      <c r="C120" s="118"/>
      <c r="D120" s="119"/>
      <c r="E120" s="119"/>
      <c r="F120" s="120"/>
      <c r="G120" s="122"/>
    </row>
    <row r="121" spans="1:7" ht="16.8" thickBot="1" x14ac:dyDescent="0.4">
      <c r="A121" s="5"/>
      <c r="B121" s="230">
        <v>6</v>
      </c>
      <c r="C121" s="22" t="s">
        <v>77</v>
      </c>
      <c r="D121" s="90"/>
      <c r="E121" s="91"/>
      <c r="F121" s="92"/>
      <c r="G121" s="92"/>
    </row>
    <row r="122" spans="1:7" ht="16.2" x14ac:dyDescent="0.35">
      <c r="A122" s="8"/>
      <c r="B122" s="230"/>
      <c r="C122" s="26"/>
      <c r="D122" s="93"/>
      <c r="E122" s="94"/>
      <c r="F122" s="95"/>
      <c r="G122" s="169"/>
    </row>
    <row r="123" spans="1:7" x14ac:dyDescent="0.3">
      <c r="A123" s="8"/>
      <c r="B123" s="11"/>
      <c r="C123" s="56" t="s">
        <v>78</v>
      </c>
      <c r="D123" s="106"/>
      <c r="E123" s="70"/>
      <c r="F123" s="107"/>
      <c r="G123" s="179"/>
    </row>
    <row r="124" spans="1:7" ht="124.2" x14ac:dyDescent="0.3">
      <c r="A124" s="30"/>
      <c r="B124" s="31">
        <v>1</v>
      </c>
      <c r="C124" s="1" t="s">
        <v>192</v>
      </c>
      <c r="D124" s="106">
        <v>1</v>
      </c>
      <c r="E124" s="70" t="s">
        <v>39</v>
      </c>
      <c r="F124" s="70">
        <v>0</v>
      </c>
      <c r="G124" s="180">
        <f>+F124*D124</f>
        <v>0</v>
      </c>
    </row>
    <row r="125" spans="1:7" x14ac:dyDescent="0.3">
      <c r="A125" s="30"/>
      <c r="B125" s="31"/>
      <c r="C125" s="56" t="s">
        <v>43</v>
      </c>
      <c r="D125" s="106"/>
      <c r="E125" s="70"/>
      <c r="F125" s="70"/>
      <c r="G125" s="180"/>
    </row>
    <row r="126" spans="1:7" ht="55.2" x14ac:dyDescent="0.3">
      <c r="A126" s="30"/>
      <c r="B126" s="31">
        <v>2</v>
      </c>
      <c r="C126" s="1" t="s">
        <v>81</v>
      </c>
      <c r="D126" s="106">
        <v>1</v>
      </c>
      <c r="E126" s="70" t="s">
        <v>36</v>
      </c>
      <c r="F126" s="70">
        <v>0</v>
      </c>
      <c r="G126" s="180">
        <f>D126*F126</f>
        <v>0</v>
      </c>
    </row>
    <row r="127" spans="1:7" ht="41.4" x14ac:dyDescent="0.3">
      <c r="A127" s="30"/>
      <c r="B127" s="31">
        <v>3</v>
      </c>
      <c r="C127" s="1" t="s">
        <v>79</v>
      </c>
      <c r="D127" s="106">
        <v>1</v>
      </c>
      <c r="E127" s="70" t="s">
        <v>39</v>
      </c>
      <c r="F127" s="70">
        <v>0</v>
      </c>
      <c r="G127" s="180">
        <f>D127*F127</f>
        <v>0</v>
      </c>
    </row>
    <row r="128" spans="1:7" x14ac:dyDescent="0.3">
      <c r="A128" s="30"/>
      <c r="B128" s="31">
        <v>4</v>
      </c>
      <c r="C128" s="65" t="s">
        <v>57</v>
      </c>
      <c r="D128" s="106">
        <v>1</v>
      </c>
      <c r="E128" s="70" t="s">
        <v>36</v>
      </c>
      <c r="F128" s="70">
        <v>0</v>
      </c>
      <c r="G128" s="180">
        <f>D128*F128</f>
        <v>0</v>
      </c>
    </row>
    <row r="129" spans="1:7" ht="15" thickBot="1" x14ac:dyDescent="0.35">
      <c r="A129" s="33"/>
      <c r="B129" s="34"/>
      <c r="C129" s="57" t="s">
        <v>44</v>
      </c>
      <c r="D129" s="104"/>
      <c r="E129" s="104"/>
      <c r="F129" s="105"/>
      <c r="G129" s="173">
        <f>SUM(G124:G128)</f>
        <v>0</v>
      </c>
    </row>
    <row r="130" spans="1:7" ht="15" thickBot="1" x14ac:dyDescent="0.35">
      <c r="A130" s="60"/>
      <c r="B130" s="117"/>
      <c r="C130" s="118"/>
      <c r="D130" s="119"/>
      <c r="E130" s="119"/>
      <c r="F130" s="120"/>
      <c r="G130" s="122"/>
    </row>
    <row r="131" spans="1:7" ht="16.8" thickBot="1" x14ac:dyDescent="0.4">
      <c r="A131" s="5"/>
      <c r="B131" s="230">
        <v>7</v>
      </c>
      <c r="C131" s="22" t="s">
        <v>180</v>
      </c>
      <c r="D131" s="90"/>
      <c r="E131" s="91"/>
      <c r="F131" s="92"/>
      <c r="G131" s="92"/>
    </row>
    <row r="132" spans="1:7" ht="16.2" x14ac:dyDescent="0.35">
      <c r="A132" s="8"/>
      <c r="B132" s="230"/>
      <c r="C132" s="26"/>
      <c r="D132" s="93"/>
      <c r="E132" s="94"/>
      <c r="F132" s="95"/>
      <c r="G132" s="169"/>
    </row>
    <row r="133" spans="1:7" x14ac:dyDescent="0.3">
      <c r="A133" s="8"/>
      <c r="B133" s="11"/>
      <c r="C133" s="56" t="s">
        <v>63</v>
      </c>
      <c r="D133" s="106"/>
      <c r="E133" s="70"/>
      <c r="F133" s="107"/>
      <c r="G133" s="179"/>
    </row>
    <row r="134" spans="1:7" ht="151.80000000000001" x14ac:dyDescent="0.3">
      <c r="A134" s="30"/>
      <c r="B134" s="31">
        <v>1</v>
      </c>
      <c r="C134" s="1" t="s">
        <v>193</v>
      </c>
      <c r="D134" s="106">
        <v>1</v>
      </c>
      <c r="E134" s="70" t="s">
        <v>39</v>
      </c>
      <c r="F134" s="70">
        <v>0</v>
      </c>
      <c r="G134" s="180">
        <f>+F134*D134</f>
        <v>0</v>
      </c>
    </row>
    <row r="135" spans="1:7" ht="27.6" x14ac:dyDescent="0.3">
      <c r="A135" s="30"/>
      <c r="B135" s="31">
        <v>2</v>
      </c>
      <c r="C135" s="65" t="s">
        <v>179</v>
      </c>
      <c r="D135" s="106">
        <v>1</v>
      </c>
      <c r="E135" s="70" t="s">
        <v>39</v>
      </c>
      <c r="F135" s="70">
        <v>0</v>
      </c>
      <c r="G135" s="180">
        <f>+F135*D135</f>
        <v>0</v>
      </c>
    </row>
    <row r="136" spans="1:7" x14ac:dyDescent="0.3">
      <c r="A136" s="30"/>
      <c r="B136" s="31"/>
      <c r="C136" s="56" t="s">
        <v>43</v>
      </c>
      <c r="D136" s="106"/>
      <c r="E136" s="70"/>
      <c r="F136" s="70"/>
      <c r="G136" s="180"/>
    </row>
    <row r="137" spans="1:7" ht="41.4" x14ac:dyDescent="0.3">
      <c r="A137" s="30"/>
      <c r="B137" s="31">
        <v>3</v>
      </c>
      <c r="C137" s="1" t="s">
        <v>80</v>
      </c>
      <c r="D137" s="106">
        <v>1</v>
      </c>
      <c r="E137" s="70" t="s">
        <v>36</v>
      </c>
      <c r="F137" s="70">
        <v>0</v>
      </c>
      <c r="G137" s="180">
        <f>D137*F137</f>
        <v>0</v>
      </c>
    </row>
    <row r="138" spans="1:7" ht="41.4" x14ac:dyDescent="0.3">
      <c r="A138" s="30"/>
      <c r="B138" s="31">
        <v>4</v>
      </c>
      <c r="C138" s="1" t="s">
        <v>82</v>
      </c>
      <c r="D138" s="106">
        <v>1</v>
      </c>
      <c r="E138" s="70" t="s">
        <v>39</v>
      </c>
      <c r="F138" s="70">
        <v>0</v>
      </c>
      <c r="G138" s="180">
        <f>D138*F138</f>
        <v>0</v>
      </c>
    </row>
    <row r="139" spans="1:7" x14ac:dyDescent="0.3">
      <c r="A139" s="30"/>
      <c r="B139" s="31">
        <v>5</v>
      </c>
      <c r="C139" s="65" t="s">
        <v>57</v>
      </c>
      <c r="D139" s="106">
        <v>1</v>
      </c>
      <c r="E139" s="70" t="s">
        <v>36</v>
      </c>
      <c r="F139" s="70">
        <v>0</v>
      </c>
      <c r="G139" s="180">
        <f>D139*F139</f>
        <v>0</v>
      </c>
    </row>
    <row r="140" spans="1:7" ht="15" thickBot="1" x14ac:dyDescent="0.35">
      <c r="A140" s="33"/>
      <c r="B140" s="34"/>
      <c r="C140" s="57" t="s">
        <v>44</v>
      </c>
      <c r="D140" s="104"/>
      <c r="E140" s="104"/>
      <c r="F140" s="105"/>
      <c r="G140" s="173">
        <f>SUM(G134:G139)</f>
        <v>0</v>
      </c>
    </row>
    <row r="141" spans="1:7" ht="15" thickBot="1" x14ac:dyDescent="0.35">
      <c r="A141" s="19"/>
      <c r="B141" s="20"/>
      <c r="C141" s="35"/>
      <c r="D141" s="108"/>
      <c r="E141" s="108"/>
      <c r="F141" s="109"/>
      <c r="G141" s="110"/>
    </row>
    <row r="142" spans="1:7" ht="16.8" thickBot="1" x14ac:dyDescent="0.4">
      <c r="A142" s="36"/>
      <c r="B142" s="230">
        <v>8</v>
      </c>
      <c r="C142" s="22" t="s">
        <v>45</v>
      </c>
      <c r="D142" s="90"/>
      <c r="E142" s="91"/>
      <c r="F142" s="92"/>
      <c r="G142" s="92"/>
    </row>
    <row r="143" spans="1:7" ht="16.2" x14ac:dyDescent="0.35">
      <c r="A143" s="30"/>
      <c r="B143" s="230" t="s">
        <v>46</v>
      </c>
      <c r="C143" s="26"/>
      <c r="D143" s="111"/>
      <c r="E143" s="111"/>
      <c r="F143" s="112"/>
      <c r="G143" s="181"/>
    </row>
    <row r="144" spans="1:7" x14ac:dyDescent="0.3">
      <c r="A144" s="30"/>
      <c r="B144" s="11"/>
      <c r="C144" s="56" t="s">
        <v>43</v>
      </c>
      <c r="D144" s="111"/>
      <c r="E144" s="111"/>
      <c r="F144" s="112"/>
      <c r="G144" s="181"/>
    </row>
    <row r="145" spans="1:8" ht="138" x14ac:dyDescent="0.3">
      <c r="A145" s="30"/>
      <c r="B145" s="11">
        <v>1</v>
      </c>
      <c r="C145" s="123" t="s">
        <v>85</v>
      </c>
      <c r="D145" s="106">
        <v>4</v>
      </c>
      <c r="E145" s="70" t="s">
        <v>39</v>
      </c>
      <c r="F145" s="70">
        <v>0</v>
      </c>
      <c r="G145" s="180">
        <f>+F145*D145</f>
        <v>0</v>
      </c>
    </row>
    <row r="146" spans="1:8" ht="82.8" x14ac:dyDescent="0.3">
      <c r="A146" s="30"/>
      <c r="B146" s="31">
        <v>2</v>
      </c>
      <c r="C146" s="123" t="s">
        <v>86</v>
      </c>
      <c r="D146" s="106">
        <v>2</v>
      </c>
      <c r="E146" s="70" t="s">
        <v>39</v>
      </c>
      <c r="F146" s="70">
        <v>0</v>
      </c>
      <c r="G146" s="180">
        <f>+F146*D146</f>
        <v>0</v>
      </c>
    </row>
    <row r="147" spans="1:8" ht="41.4" x14ac:dyDescent="0.3">
      <c r="A147" s="30"/>
      <c r="B147" s="31">
        <v>3</v>
      </c>
      <c r="C147" s="1" t="s">
        <v>83</v>
      </c>
      <c r="D147" s="106">
        <f>+D146+D145</f>
        <v>6</v>
      </c>
      <c r="E147" s="70" t="s">
        <v>39</v>
      </c>
      <c r="F147" s="70">
        <v>0</v>
      </c>
      <c r="G147" s="180">
        <f>+F147*D147</f>
        <v>0</v>
      </c>
    </row>
    <row r="148" spans="1:8" ht="15" thickBot="1" x14ac:dyDescent="0.35">
      <c r="A148" s="33"/>
      <c r="B148" s="34"/>
      <c r="C148" s="57" t="s">
        <v>44</v>
      </c>
      <c r="D148" s="104"/>
      <c r="E148" s="104"/>
      <c r="F148" s="105"/>
      <c r="G148" s="173">
        <f>SUM(G145:G147)</f>
        <v>0</v>
      </c>
    </row>
    <row r="149" spans="1:8" ht="15" thickBot="1" x14ac:dyDescent="0.35">
      <c r="B149" s="3"/>
    </row>
    <row r="150" spans="1:8" ht="16.8" thickBot="1" x14ac:dyDescent="0.4">
      <c r="A150" s="5"/>
      <c r="B150" s="230">
        <v>9</v>
      </c>
      <c r="C150" s="22" t="s">
        <v>84</v>
      </c>
      <c r="D150" s="90"/>
      <c r="E150" s="91"/>
      <c r="F150" s="92"/>
      <c r="G150" s="92"/>
    </row>
    <row r="151" spans="1:8" ht="16.2" x14ac:dyDescent="0.35">
      <c r="A151" s="8"/>
      <c r="B151" s="230"/>
      <c r="C151" s="26"/>
      <c r="D151" s="113"/>
      <c r="E151" s="113"/>
      <c r="F151" s="114"/>
      <c r="G151" s="114"/>
    </row>
    <row r="152" spans="1:8" ht="27.6" x14ac:dyDescent="0.3">
      <c r="A152" s="8"/>
      <c r="B152" s="31">
        <v>1</v>
      </c>
      <c r="C152" s="1" t="s">
        <v>181</v>
      </c>
      <c r="D152" s="106">
        <v>2</v>
      </c>
      <c r="E152" s="70" t="s">
        <v>36</v>
      </c>
      <c r="F152" s="70">
        <v>0</v>
      </c>
      <c r="G152" s="180">
        <f t="shared" ref="G152:G157" si="12">D152*F152</f>
        <v>0</v>
      </c>
    </row>
    <row r="153" spans="1:8" x14ac:dyDescent="0.3">
      <c r="A153" s="8"/>
      <c r="B153" s="31">
        <v>2</v>
      </c>
      <c r="C153" s="1" t="s">
        <v>48</v>
      </c>
      <c r="D153" s="106">
        <v>2</v>
      </c>
      <c r="E153" s="70" t="s">
        <v>36</v>
      </c>
      <c r="F153" s="70">
        <v>0</v>
      </c>
      <c r="G153" s="180">
        <f t="shared" si="12"/>
        <v>0</v>
      </c>
      <c r="H153" s="207"/>
    </row>
    <row r="154" spans="1:8" x14ac:dyDescent="0.3">
      <c r="A154" s="8"/>
      <c r="B154" s="31">
        <v>3</v>
      </c>
      <c r="C154" s="1" t="s">
        <v>49</v>
      </c>
      <c r="D154" s="106">
        <v>2</v>
      </c>
      <c r="E154" s="70" t="s">
        <v>36</v>
      </c>
      <c r="F154" s="70">
        <v>0</v>
      </c>
      <c r="G154" s="180">
        <f t="shared" si="12"/>
        <v>0</v>
      </c>
    </row>
    <row r="155" spans="1:8" x14ac:dyDescent="0.3">
      <c r="A155" s="8"/>
      <c r="B155" s="31">
        <v>4</v>
      </c>
      <c r="C155" s="1" t="s">
        <v>50</v>
      </c>
      <c r="D155" s="106">
        <v>2</v>
      </c>
      <c r="E155" s="70" t="s">
        <v>39</v>
      </c>
      <c r="F155" s="70">
        <v>0</v>
      </c>
      <c r="G155" s="180">
        <f t="shared" si="12"/>
        <v>0</v>
      </c>
    </row>
    <row r="156" spans="1:8" x14ac:dyDescent="0.3">
      <c r="A156" s="8"/>
      <c r="B156" s="31">
        <v>5</v>
      </c>
      <c r="C156" s="1" t="s">
        <v>51</v>
      </c>
      <c r="D156" s="106">
        <v>2</v>
      </c>
      <c r="E156" s="70" t="s">
        <v>36</v>
      </c>
      <c r="F156" s="70">
        <v>0</v>
      </c>
      <c r="G156" s="180">
        <f t="shared" si="12"/>
        <v>0</v>
      </c>
    </row>
    <row r="157" spans="1:8" ht="27.6" x14ac:dyDescent="0.3">
      <c r="A157" s="8"/>
      <c r="B157" s="31">
        <v>6</v>
      </c>
      <c r="C157" s="1" t="s">
        <v>182</v>
      </c>
      <c r="D157" s="106">
        <v>1</v>
      </c>
      <c r="E157" s="70" t="s">
        <v>36</v>
      </c>
      <c r="F157" s="70">
        <v>0</v>
      </c>
      <c r="G157" s="180">
        <f t="shared" si="12"/>
        <v>0</v>
      </c>
    </row>
    <row r="158" spans="1:8" ht="15" thickBot="1" x14ac:dyDescent="0.35">
      <c r="A158" s="33"/>
      <c r="B158" s="34"/>
      <c r="C158" s="57" t="s">
        <v>44</v>
      </c>
      <c r="D158" s="115"/>
      <c r="E158" s="115"/>
      <c r="F158" s="116"/>
      <c r="G158" s="173">
        <f>SUM(G152:G157)</f>
        <v>0</v>
      </c>
    </row>
    <row r="159" spans="1:8" ht="15" thickBot="1" x14ac:dyDescent="0.35">
      <c r="A159" s="124"/>
      <c r="B159" s="125"/>
      <c r="C159" s="118"/>
      <c r="D159" s="126"/>
      <c r="E159" s="126"/>
      <c r="F159" s="127"/>
      <c r="G159" s="122"/>
    </row>
    <row r="160" spans="1:8" ht="16.8" thickBot="1" x14ac:dyDescent="0.4">
      <c r="A160" s="5"/>
      <c r="B160" s="230">
        <v>10</v>
      </c>
      <c r="C160" s="22" t="s">
        <v>87</v>
      </c>
      <c r="D160" s="23"/>
      <c r="E160" s="24"/>
      <c r="F160" s="24"/>
      <c r="G160" s="25"/>
    </row>
    <row r="161" spans="1:7" ht="16.2" x14ac:dyDescent="0.35">
      <c r="A161" s="8"/>
      <c r="B161" s="230"/>
      <c r="C161" s="26"/>
      <c r="D161" s="27"/>
      <c r="E161" s="28"/>
      <c r="F161" s="2"/>
      <c r="G161" s="174"/>
    </row>
    <row r="162" spans="1:7" x14ac:dyDescent="0.3">
      <c r="A162" s="8"/>
      <c r="B162" s="11"/>
      <c r="C162" s="56" t="s">
        <v>88</v>
      </c>
      <c r="D162" s="4"/>
      <c r="E162" s="2"/>
      <c r="F162" s="2"/>
      <c r="G162" s="182"/>
    </row>
    <row r="163" spans="1:7" ht="41.4" x14ac:dyDescent="0.3">
      <c r="A163" s="30"/>
      <c r="B163" s="31">
        <v>1</v>
      </c>
      <c r="C163" s="1" t="s">
        <v>183</v>
      </c>
      <c r="D163" s="4">
        <v>1</v>
      </c>
      <c r="E163" s="2" t="s">
        <v>39</v>
      </c>
      <c r="F163" s="2">
        <v>0</v>
      </c>
      <c r="G163" s="183">
        <f t="shared" ref="G163" si="13">+F163*D163</f>
        <v>0</v>
      </c>
    </row>
    <row r="164" spans="1:7" ht="15" thickBot="1" x14ac:dyDescent="0.35">
      <c r="A164" s="33"/>
      <c r="B164" s="34"/>
      <c r="C164" s="57" t="s">
        <v>44</v>
      </c>
      <c r="D164" s="58"/>
      <c r="E164" s="58"/>
      <c r="F164" s="59"/>
      <c r="G164" s="178">
        <f>SUM(G163:G163)</f>
        <v>0</v>
      </c>
    </row>
    <row r="165" spans="1:7" ht="15" thickBot="1" x14ac:dyDescent="0.35">
      <c r="A165" s="124"/>
      <c r="B165" s="125"/>
      <c r="C165" s="118"/>
      <c r="D165" s="126"/>
      <c r="E165" s="126"/>
      <c r="F165" s="127"/>
      <c r="G165" s="122"/>
    </row>
    <row r="166" spans="1:7" ht="16.8" thickBot="1" x14ac:dyDescent="0.4">
      <c r="A166" s="5"/>
      <c r="B166" s="230">
        <v>11</v>
      </c>
      <c r="C166" s="22" t="s">
        <v>89</v>
      </c>
      <c r="D166" s="23"/>
      <c r="E166" s="24"/>
      <c r="F166" s="24"/>
      <c r="G166" s="25"/>
    </row>
    <row r="167" spans="1:7" ht="16.2" x14ac:dyDescent="0.35">
      <c r="A167" s="8"/>
      <c r="B167" s="230"/>
      <c r="C167" s="26"/>
      <c r="D167" s="27"/>
      <c r="E167" s="28"/>
      <c r="F167" s="2"/>
      <c r="G167" s="174"/>
    </row>
    <row r="168" spans="1:7" x14ac:dyDescent="0.3">
      <c r="A168" s="8"/>
      <c r="B168" s="11"/>
      <c r="C168" s="56" t="s">
        <v>90</v>
      </c>
      <c r="D168" s="4"/>
      <c r="E168" s="2"/>
      <c r="F168" s="2"/>
      <c r="G168" s="182"/>
    </row>
    <row r="169" spans="1:7" ht="82.8" x14ac:dyDescent="0.3">
      <c r="A169" s="30"/>
      <c r="B169" s="31">
        <v>1</v>
      </c>
      <c r="C169" s="1" t="s">
        <v>184</v>
      </c>
      <c r="D169" s="4">
        <v>1</v>
      </c>
      <c r="E169" s="2" t="s">
        <v>39</v>
      </c>
      <c r="F169" s="2">
        <v>0</v>
      </c>
      <c r="G169" s="183">
        <f t="shared" ref="G169" si="14">+F169*D169</f>
        <v>0</v>
      </c>
    </row>
    <row r="170" spans="1:7" ht="15" thickBot="1" x14ac:dyDescent="0.35">
      <c r="A170" s="33"/>
      <c r="B170" s="34"/>
      <c r="C170" s="57" t="s">
        <v>44</v>
      </c>
      <c r="D170" s="58"/>
      <c r="E170" s="58"/>
      <c r="F170" s="59"/>
      <c r="G170" s="178">
        <f>SUM(G169:G169)</f>
        <v>0</v>
      </c>
    </row>
    <row r="171" spans="1:7" ht="15" thickBot="1" x14ac:dyDescent="0.35">
      <c r="A171" s="124"/>
      <c r="B171" s="125"/>
      <c r="C171" s="118"/>
      <c r="D171" s="117"/>
      <c r="E171" s="117"/>
      <c r="F171" s="129"/>
      <c r="G171" s="130"/>
    </row>
    <row r="172" spans="1:7" ht="16.8" thickBot="1" x14ac:dyDescent="0.4">
      <c r="A172" s="5"/>
      <c r="B172" s="230">
        <v>12</v>
      </c>
      <c r="C172" s="22" t="s">
        <v>95</v>
      </c>
      <c r="D172" s="23"/>
      <c r="E172" s="24"/>
      <c r="F172" s="24"/>
      <c r="G172" s="25"/>
    </row>
    <row r="173" spans="1:7" ht="16.2" x14ac:dyDescent="0.35">
      <c r="A173" s="8"/>
      <c r="B173" s="230"/>
      <c r="C173" s="26"/>
      <c r="D173" s="27"/>
      <c r="E173" s="28"/>
      <c r="F173" s="2"/>
      <c r="G173" s="174"/>
    </row>
    <row r="174" spans="1:7" ht="27.6" x14ac:dyDescent="0.3">
      <c r="A174" s="30"/>
      <c r="B174" s="31">
        <v>1</v>
      </c>
      <c r="C174" s="1" t="s">
        <v>185</v>
      </c>
      <c r="D174" s="4">
        <v>2</v>
      </c>
      <c r="E174" s="2" t="s">
        <v>39</v>
      </c>
      <c r="F174" s="2">
        <v>0</v>
      </c>
      <c r="G174" s="183">
        <f t="shared" ref="G174" si="15">+F174*D174</f>
        <v>0</v>
      </c>
    </row>
    <row r="175" spans="1:7" ht="15" thickBot="1" x14ac:dyDescent="0.35">
      <c r="A175" s="33"/>
      <c r="B175" s="34"/>
      <c r="C175" s="57" t="s">
        <v>44</v>
      </c>
      <c r="D175" s="58"/>
      <c r="E175" s="58"/>
      <c r="F175" s="59"/>
      <c r="G175" s="178">
        <f>SUM(G174:G174)</f>
        <v>0</v>
      </c>
    </row>
    <row r="176" spans="1:7" ht="15" thickBot="1" x14ac:dyDescent="0.35">
      <c r="A176" s="124"/>
      <c r="B176" s="125"/>
      <c r="C176" s="118"/>
      <c r="D176" s="126"/>
      <c r="E176" s="126"/>
      <c r="F176" s="127"/>
      <c r="G176" s="122"/>
    </row>
    <row r="177" spans="1:7" ht="16.8" thickBot="1" x14ac:dyDescent="0.4">
      <c r="A177" s="5"/>
      <c r="B177" s="230">
        <v>13</v>
      </c>
      <c r="C177" s="22" t="s">
        <v>91</v>
      </c>
      <c r="D177" s="90"/>
      <c r="E177" s="91"/>
      <c r="F177" s="92"/>
      <c r="G177" s="92"/>
    </row>
    <row r="178" spans="1:7" ht="16.2" x14ac:dyDescent="0.35">
      <c r="A178" s="8"/>
      <c r="B178" s="230"/>
      <c r="C178" s="26"/>
      <c r="D178" s="113"/>
      <c r="E178" s="113"/>
      <c r="F178" s="114"/>
      <c r="G178" s="114"/>
    </row>
    <row r="179" spans="1:7" ht="55.2" x14ac:dyDescent="0.3">
      <c r="A179" s="8"/>
      <c r="B179" s="31">
        <v>1</v>
      </c>
      <c r="C179" s="1" t="s">
        <v>186</v>
      </c>
      <c r="D179" s="106">
        <v>1</v>
      </c>
      <c r="E179" s="70" t="s">
        <v>36</v>
      </c>
      <c r="F179" s="70">
        <v>0</v>
      </c>
      <c r="G179" s="180">
        <f>D179*F179</f>
        <v>0</v>
      </c>
    </row>
    <row r="180" spans="1:7" ht="60" customHeight="1" x14ac:dyDescent="0.3">
      <c r="A180" s="8"/>
      <c r="B180" s="31">
        <v>2</v>
      </c>
      <c r="C180" s="1" t="s">
        <v>187</v>
      </c>
      <c r="D180" s="106">
        <v>1</v>
      </c>
      <c r="E180" s="70" t="s">
        <v>36</v>
      </c>
      <c r="F180" s="70">
        <v>0</v>
      </c>
      <c r="G180" s="180">
        <f>D180*F180</f>
        <v>0</v>
      </c>
    </row>
    <row r="181" spans="1:7" ht="69" x14ac:dyDescent="0.3">
      <c r="A181" s="8"/>
      <c r="B181" s="31">
        <v>3</v>
      </c>
      <c r="C181" s="1" t="s">
        <v>188</v>
      </c>
      <c r="D181" s="106">
        <v>1</v>
      </c>
      <c r="E181" s="70" t="s">
        <v>36</v>
      </c>
      <c r="F181" s="70">
        <v>0</v>
      </c>
      <c r="G181" s="180">
        <f>D181*F181</f>
        <v>0</v>
      </c>
    </row>
    <row r="182" spans="1:7" ht="69" x14ac:dyDescent="0.3">
      <c r="A182" s="8"/>
      <c r="B182" s="31">
        <v>4</v>
      </c>
      <c r="C182" s="1" t="s">
        <v>189</v>
      </c>
      <c r="D182" s="106">
        <v>1</v>
      </c>
      <c r="E182" s="70" t="s">
        <v>36</v>
      </c>
      <c r="F182" s="70">
        <v>0</v>
      </c>
      <c r="G182" s="180">
        <f>D182*F182</f>
        <v>0</v>
      </c>
    </row>
    <row r="183" spans="1:7" ht="15" thickBot="1" x14ac:dyDescent="0.35">
      <c r="A183" s="33"/>
      <c r="B183" s="34"/>
      <c r="C183" s="57" t="s">
        <v>44</v>
      </c>
      <c r="D183" s="115"/>
      <c r="E183" s="115"/>
      <c r="F183" s="116"/>
      <c r="G183" s="173">
        <f>SUM(G179:G182)</f>
        <v>0</v>
      </c>
    </row>
    <row r="184" spans="1:7" ht="15" thickBot="1" x14ac:dyDescent="0.35">
      <c r="B184" s="3"/>
    </row>
    <row r="185" spans="1:7" ht="16.8" thickBot="1" x14ac:dyDescent="0.4">
      <c r="A185" s="5"/>
      <c r="B185" s="230">
        <v>14</v>
      </c>
      <c r="C185" s="22" t="s">
        <v>52</v>
      </c>
      <c r="D185" s="90"/>
      <c r="E185" s="91"/>
      <c r="F185" s="92"/>
      <c r="G185" s="92"/>
    </row>
    <row r="186" spans="1:7" ht="16.2" x14ac:dyDescent="0.35">
      <c r="A186" s="30"/>
      <c r="B186" s="230" t="s">
        <v>46</v>
      </c>
      <c r="C186" s="26"/>
      <c r="D186" s="113"/>
      <c r="E186" s="113"/>
      <c r="F186" s="114"/>
      <c r="G186" s="181"/>
    </row>
    <row r="187" spans="1:7" x14ac:dyDescent="0.3">
      <c r="A187" s="8"/>
      <c r="B187" s="31">
        <v>1</v>
      </c>
      <c r="C187" s="1" t="s">
        <v>54</v>
      </c>
      <c r="D187" s="106">
        <v>3.5</v>
      </c>
      <c r="E187" s="70" t="s">
        <v>53</v>
      </c>
      <c r="F187" s="70">
        <f>+(G183+G170+G164+G158+G148+G140+G129+G119+G108+G84+G58+G32)/100</f>
        <v>0</v>
      </c>
      <c r="G187" s="180">
        <f>+F187*D187</f>
        <v>0</v>
      </c>
    </row>
    <row r="188" spans="1:7" ht="15" thickBot="1" x14ac:dyDescent="0.35">
      <c r="A188" s="33"/>
      <c r="B188" s="34"/>
      <c r="C188" s="57" t="s">
        <v>44</v>
      </c>
      <c r="D188" s="115"/>
      <c r="E188" s="115"/>
      <c r="F188" s="116"/>
      <c r="G188" s="173">
        <f>SUM(G187:G187)</f>
        <v>0</v>
      </c>
    </row>
    <row r="189" spans="1:7" ht="15" thickBot="1" x14ac:dyDescent="0.35"/>
    <row r="190" spans="1:7" ht="16.8" thickBot="1" x14ac:dyDescent="0.4">
      <c r="A190" s="5"/>
      <c r="B190" s="230">
        <v>15</v>
      </c>
      <c r="C190" s="22" t="s">
        <v>155</v>
      </c>
      <c r="D190" s="23"/>
      <c r="E190" s="24"/>
      <c r="F190" s="25"/>
      <c r="G190" s="25"/>
    </row>
    <row r="191" spans="1:7" ht="16.2" x14ac:dyDescent="0.35">
      <c r="A191" s="30"/>
      <c r="B191" s="230" t="s">
        <v>46</v>
      </c>
      <c r="C191" s="26"/>
      <c r="D191" s="158"/>
      <c r="E191" s="158"/>
      <c r="F191" s="159"/>
      <c r="G191" s="184"/>
    </row>
    <row r="192" spans="1:7" x14ac:dyDescent="0.3">
      <c r="A192" s="8"/>
      <c r="B192" s="31">
        <v>1</v>
      </c>
      <c r="C192" s="1" t="s">
        <v>156</v>
      </c>
      <c r="D192" s="4">
        <v>1</v>
      </c>
      <c r="E192" s="2" t="s">
        <v>39</v>
      </c>
      <c r="F192" s="2">
        <f>'Nadřazený systém'!F60</f>
        <v>0</v>
      </c>
      <c r="G192" s="183">
        <f>+F192*D192</f>
        <v>0</v>
      </c>
    </row>
    <row r="193" spans="1:8" ht="15" thickBot="1" x14ac:dyDescent="0.35">
      <c r="A193" s="33"/>
      <c r="B193" s="34"/>
      <c r="C193" s="57" t="s">
        <v>44</v>
      </c>
      <c r="D193" s="160"/>
      <c r="E193" s="160"/>
      <c r="F193" s="161"/>
      <c r="G193" s="178">
        <f>SUM(G192:G192)</f>
        <v>0</v>
      </c>
    </row>
    <row r="195" spans="1:8" ht="15" thickBot="1" x14ac:dyDescent="0.35">
      <c r="C195" s="187"/>
    </row>
    <row r="196" spans="1:8" ht="16.2" x14ac:dyDescent="0.35">
      <c r="A196" s="5"/>
      <c r="B196" s="200">
        <v>16</v>
      </c>
      <c r="C196" s="189" t="s">
        <v>160</v>
      </c>
      <c r="D196" s="190">
        <v>1</v>
      </c>
      <c r="E196" s="190" t="s">
        <v>39</v>
      </c>
      <c r="F196" s="190">
        <v>0</v>
      </c>
      <c r="G196" s="191">
        <f>D196*F196</f>
        <v>0</v>
      </c>
      <c r="H196" s="119"/>
    </row>
    <row r="197" spans="1:8" ht="15" thickBot="1" x14ac:dyDescent="0.35">
      <c r="A197" s="33"/>
      <c r="B197" s="34"/>
      <c r="C197" s="192" t="s">
        <v>44</v>
      </c>
      <c r="D197" s="193"/>
      <c r="E197" s="193"/>
      <c r="F197" s="194"/>
      <c r="G197" s="195">
        <f>SUM(G196)</f>
        <v>0</v>
      </c>
      <c r="H197" s="119"/>
    </row>
    <row r="198" spans="1:8" ht="15" thickBot="1" x14ac:dyDescent="0.35">
      <c r="A198" s="30"/>
      <c r="B198" s="125"/>
      <c r="C198" s="196"/>
      <c r="D198" s="197"/>
      <c r="E198" s="197"/>
      <c r="F198" s="198"/>
      <c r="G198" s="199"/>
      <c r="H198" s="119"/>
    </row>
    <row r="199" spans="1:8" ht="43.2" x14ac:dyDescent="0.3">
      <c r="A199" s="5"/>
      <c r="B199" s="201">
        <v>17</v>
      </c>
      <c r="C199" s="202" t="s">
        <v>194</v>
      </c>
      <c r="D199" s="203">
        <v>1</v>
      </c>
      <c r="E199" s="203" t="s">
        <v>39</v>
      </c>
      <c r="F199" s="203">
        <v>0</v>
      </c>
      <c r="G199" s="204">
        <f>F199*D199</f>
        <v>0</v>
      </c>
      <c r="H199" s="119"/>
    </row>
    <row r="200" spans="1:8" ht="15" thickBot="1" x14ac:dyDescent="0.35">
      <c r="A200" s="33"/>
      <c r="B200" s="34"/>
      <c r="C200" s="192" t="s">
        <v>44</v>
      </c>
      <c r="D200" s="193"/>
      <c r="E200" s="193"/>
      <c r="F200" s="194"/>
      <c r="G200" s="195">
        <f>SUM(G199)</f>
        <v>0</v>
      </c>
      <c r="H200" s="119"/>
    </row>
    <row r="201" spans="1:8" x14ac:dyDescent="0.3">
      <c r="C201" s="186"/>
    </row>
  </sheetData>
  <mergeCells count="16">
    <mergeCell ref="B190:B191"/>
    <mergeCell ref="A6:B7"/>
    <mergeCell ref="B9:B10"/>
    <mergeCell ref="B142:B143"/>
    <mergeCell ref="B34:B35"/>
    <mergeCell ref="B60:B61"/>
    <mergeCell ref="B86:B87"/>
    <mergeCell ref="B110:B111"/>
    <mergeCell ref="B121:B122"/>
    <mergeCell ref="B131:B132"/>
    <mergeCell ref="B166:B167"/>
    <mergeCell ref="B150:B151"/>
    <mergeCell ref="B185:B186"/>
    <mergeCell ref="B160:B161"/>
    <mergeCell ref="B177:B178"/>
    <mergeCell ref="B172:B173"/>
  </mergeCells>
  <phoneticPr fontId="16" type="noConversion"/>
  <pageMargins left="0.23622047244094491" right="0.19685039370078741" top="0.31496062992125984" bottom="0.59055118110236227" header="0.51181102362204722" footer="0.51181102362204722"/>
  <pageSetup paperSize="9" scale="89" firstPageNumber="0" fitToHeight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opLeftCell="A30" zoomScaleNormal="100" workbookViewId="0">
      <selection activeCell="D60" sqref="D60"/>
    </sheetView>
  </sheetViews>
  <sheetFormatPr defaultColWidth="8.77734375" defaultRowHeight="14.4" x14ac:dyDescent="0.3"/>
  <cols>
    <col min="1" max="1" width="7" style="131" customWidth="1"/>
    <col min="2" max="2" width="11" style="132" customWidth="1"/>
    <col min="3" max="3" width="28" style="131" customWidth="1"/>
    <col min="4" max="5" width="15.77734375" style="131" customWidth="1"/>
    <col min="6" max="6" width="20.77734375" style="131" customWidth="1"/>
    <col min="7" max="9" width="15.77734375" style="131" customWidth="1"/>
    <col min="10" max="10" width="19.21875" style="131" customWidth="1"/>
    <col min="11" max="14" width="8.77734375" style="131"/>
    <col min="15" max="15" width="12.21875" style="131" customWidth="1"/>
    <col min="16" max="16384" width="8.77734375" style="131"/>
  </cols>
  <sheetData>
    <row r="1" spans="1:20" x14ac:dyDescent="0.3">
      <c r="B1" s="132" t="s">
        <v>96</v>
      </c>
      <c r="C1" s="133" t="s">
        <v>97</v>
      </c>
      <c r="D1" s="133" t="s">
        <v>98</v>
      </c>
      <c r="E1" s="133" t="s">
        <v>99</v>
      </c>
      <c r="F1" s="133" t="s">
        <v>100</v>
      </c>
      <c r="G1" s="133" t="s">
        <v>101</v>
      </c>
      <c r="H1" s="133" t="s">
        <v>102</v>
      </c>
      <c r="I1" s="133" t="s">
        <v>103</v>
      </c>
      <c r="J1" s="133" t="s">
        <v>104</v>
      </c>
    </row>
    <row r="2" spans="1:20" x14ac:dyDescent="0.3">
      <c r="A2" s="134" t="s">
        <v>105</v>
      </c>
      <c r="B2" s="132">
        <v>111</v>
      </c>
      <c r="C2" s="131" t="s">
        <v>106</v>
      </c>
      <c r="D2" s="135">
        <v>0</v>
      </c>
      <c r="E2" s="135">
        <v>0</v>
      </c>
      <c r="F2" s="135">
        <v>0</v>
      </c>
      <c r="G2" s="135">
        <v>0</v>
      </c>
      <c r="H2" s="135">
        <v>0</v>
      </c>
      <c r="I2" s="135">
        <v>0</v>
      </c>
      <c r="J2" s="131">
        <v>0</v>
      </c>
    </row>
    <row r="3" spans="1:20" x14ac:dyDescent="0.3">
      <c r="A3" s="136"/>
      <c r="B3" s="132">
        <v>112</v>
      </c>
      <c r="C3" s="131" t="s">
        <v>106</v>
      </c>
      <c r="D3" s="135">
        <v>0</v>
      </c>
      <c r="E3" s="135">
        <v>0</v>
      </c>
      <c r="F3" s="135">
        <v>0</v>
      </c>
      <c r="G3" s="135">
        <v>0</v>
      </c>
      <c r="H3" s="135">
        <v>0</v>
      </c>
      <c r="I3" s="135">
        <v>0</v>
      </c>
      <c r="J3" s="131">
        <v>0</v>
      </c>
    </row>
    <row r="4" spans="1:20" x14ac:dyDescent="0.3">
      <c r="A4" s="136"/>
      <c r="B4" s="132">
        <v>113</v>
      </c>
      <c r="C4" s="131" t="s">
        <v>106</v>
      </c>
      <c r="D4" s="135">
        <v>0</v>
      </c>
      <c r="E4" s="135">
        <v>0</v>
      </c>
      <c r="F4" s="135">
        <v>0</v>
      </c>
      <c r="G4" s="135">
        <v>0</v>
      </c>
      <c r="H4" s="135">
        <v>0</v>
      </c>
      <c r="I4" s="135">
        <v>0</v>
      </c>
      <c r="J4" s="131">
        <v>0</v>
      </c>
    </row>
    <row r="5" spans="1:20" x14ac:dyDescent="0.3">
      <c r="A5" s="136"/>
      <c r="B5" s="132">
        <v>114</v>
      </c>
      <c r="C5" s="131" t="s">
        <v>106</v>
      </c>
      <c r="D5" s="135">
        <v>0</v>
      </c>
      <c r="E5" s="135">
        <v>0</v>
      </c>
      <c r="F5" s="135">
        <v>0</v>
      </c>
      <c r="G5" s="135">
        <v>0</v>
      </c>
      <c r="H5" s="135">
        <v>0</v>
      </c>
      <c r="I5" s="135">
        <v>0</v>
      </c>
      <c r="J5" s="131">
        <v>0</v>
      </c>
    </row>
    <row r="6" spans="1:20" x14ac:dyDescent="0.3">
      <c r="A6" s="136"/>
      <c r="B6" s="132">
        <v>115</v>
      </c>
      <c r="C6" s="131" t="s">
        <v>106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0</v>
      </c>
      <c r="J6" s="131">
        <v>0</v>
      </c>
    </row>
    <row r="7" spans="1:20" x14ac:dyDescent="0.3">
      <c r="A7" s="136"/>
      <c r="B7" s="132">
        <v>116</v>
      </c>
      <c r="C7" s="131" t="s">
        <v>106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1">
        <v>0</v>
      </c>
    </row>
    <row r="8" spans="1:20" x14ac:dyDescent="0.3">
      <c r="A8" s="136"/>
      <c r="B8" s="132">
        <v>117</v>
      </c>
      <c r="C8" s="131" t="s">
        <v>107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1">
        <v>0</v>
      </c>
    </row>
    <row r="9" spans="1:20" x14ac:dyDescent="0.3">
      <c r="A9" s="136"/>
      <c r="B9" s="132">
        <v>118</v>
      </c>
      <c r="C9" s="131" t="s">
        <v>108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1">
        <v>0</v>
      </c>
    </row>
    <row r="10" spans="1:20" x14ac:dyDescent="0.3">
      <c r="A10" s="136"/>
      <c r="B10" s="137">
        <v>119</v>
      </c>
      <c r="C10" s="138" t="s">
        <v>109</v>
      </c>
      <c r="D10" s="139">
        <v>1</v>
      </c>
      <c r="E10" s="139">
        <v>1</v>
      </c>
      <c r="F10" s="139">
        <v>1</v>
      </c>
      <c r="G10" s="139">
        <v>1</v>
      </c>
      <c r="H10" s="139">
        <v>1</v>
      </c>
      <c r="I10" s="139">
        <v>0</v>
      </c>
      <c r="J10" s="138">
        <v>131</v>
      </c>
    </row>
    <row r="11" spans="1:20" x14ac:dyDescent="0.3">
      <c r="A11" s="136"/>
      <c r="B11" s="137">
        <v>120</v>
      </c>
      <c r="C11" s="138" t="s">
        <v>110</v>
      </c>
      <c r="D11" s="139">
        <v>5</v>
      </c>
      <c r="E11" s="139">
        <v>0</v>
      </c>
      <c r="F11" s="139">
        <v>0</v>
      </c>
      <c r="G11" s="139">
        <v>0</v>
      </c>
      <c r="H11" s="139">
        <v>0</v>
      </c>
      <c r="I11" s="139">
        <v>0</v>
      </c>
      <c r="J11" s="138">
        <v>131</v>
      </c>
    </row>
    <row r="12" spans="1:20" x14ac:dyDescent="0.3">
      <c r="A12" s="136"/>
      <c r="B12" s="132">
        <v>121</v>
      </c>
      <c r="C12" s="131" t="s">
        <v>111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0</v>
      </c>
      <c r="J12" s="131">
        <v>0</v>
      </c>
    </row>
    <row r="13" spans="1:20" x14ac:dyDescent="0.3">
      <c r="A13" s="136"/>
      <c r="B13" s="132">
        <v>129</v>
      </c>
      <c r="C13" s="131" t="s">
        <v>112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1">
        <v>0</v>
      </c>
    </row>
    <row r="14" spans="1:20" x14ac:dyDescent="0.3">
      <c r="A14" s="140"/>
      <c r="B14" s="132">
        <v>130</v>
      </c>
      <c r="C14" s="131" t="s">
        <v>112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1">
        <v>0</v>
      </c>
      <c r="S14" s="141"/>
      <c r="T14" s="141"/>
    </row>
    <row r="15" spans="1:20" x14ac:dyDescent="0.3">
      <c r="S15" s="141"/>
      <c r="T15" s="141"/>
    </row>
    <row r="16" spans="1:20" x14ac:dyDescent="0.3">
      <c r="B16" s="132" t="s">
        <v>96</v>
      </c>
      <c r="C16" s="133" t="s">
        <v>97</v>
      </c>
      <c r="D16" s="133" t="s">
        <v>98</v>
      </c>
      <c r="E16" s="133" t="s">
        <v>99</v>
      </c>
      <c r="F16" s="133" t="s">
        <v>100</v>
      </c>
      <c r="G16" s="133" t="s">
        <v>101</v>
      </c>
      <c r="H16" s="133" t="s">
        <v>102</v>
      </c>
      <c r="I16" s="133" t="s">
        <v>103</v>
      </c>
      <c r="J16" s="133" t="s">
        <v>104</v>
      </c>
      <c r="S16" s="141"/>
      <c r="T16" s="141"/>
    </row>
    <row r="17" spans="1:20" x14ac:dyDescent="0.3">
      <c r="A17" s="134" t="s">
        <v>113</v>
      </c>
      <c r="B17" s="137">
        <v>202</v>
      </c>
      <c r="C17" s="142" t="s">
        <v>114</v>
      </c>
      <c r="D17" s="143">
        <v>2</v>
      </c>
      <c r="E17" s="143">
        <v>0</v>
      </c>
      <c r="F17" s="143">
        <v>0</v>
      </c>
      <c r="G17" s="143">
        <v>0</v>
      </c>
      <c r="H17" s="143">
        <v>0</v>
      </c>
      <c r="I17" s="143">
        <v>0</v>
      </c>
      <c r="J17" s="144">
        <v>208</v>
      </c>
      <c r="S17" s="141"/>
      <c r="T17" s="141"/>
    </row>
    <row r="18" spans="1:20" x14ac:dyDescent="0.3">
      <c r="A18" s="145"/>
      <c r="B18" s="146">
        <v>204</v>
      </c>
      <c r="C18" s="147" t="s">
        <v>115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>
        <v>0</v>
      </c>
      <c r="J18" s="147">
        <v>231</v>
      </c>
    </row>
    <row r="19" spans="1:20" x14ac:dyDescent="0.3">
      <c r="A19" s="136"/>
      <c r="B19" s="146">
        <v>205</v>
      </c>
      <c r="C19" s="147" t="s">
        <v>116</v>
      </c>
      <c r="D19" s="139">
        <v>1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47">
        <v>231</v>
      </c>
    </row>
    <row r="20" spans="1:20" x14ac:dyDescent="0.3">
      <c r="A20" s="136"/>
      <c r="B20" s="132">
        <v>206</v>
      </c>
      <c r="C20" s="131" t="s">
        <v>117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</v>
      </c>
      <c r="J20" s="131">
        <v>0</v>
      </c>
    </row>
    <row r="21" spans="1:20" x14ac:dyDescent="0.3">
      <c r="A21" s="136"/>
      <c r="B21" s="137">
        <v>207</v>
      </c>
      <c r="C21" s="138" t="s">
        <v>118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>
        <v>0</v>
      </c>
      <c r="J21" s="138">
        <v>208</v>
      </c>
    </row>
    <row r="22" spans="1:20" x14ac:dyDescent="0.3">
      <c r="A22" s="136"/>
      <c r="B22" s="137">
        <v>212</v>
      </c>
      <c r="C22" s="138" t="s">
        <v>119</v>
      </c>
      <c r="D22" s="139">
        <v>1</v>
      </c>
      <c r="E22" s="139">
        <v>1</v>
      </c>
      <c r="F22" s="139">
        <v>1</v>
      </c>
      <c r="G22" s="139">
        <v>1</v>
      </c>
      <c r="H22" s="139">
        <v>1</v>
      </c>
      <c r="I22" s="139">
        <v>0</v>
      </c>
      <c r="J22" s="138">
        <v>208</v>
      </c>
    </row>
    <row r="23" spans="1:20" x14ac:dyDescent="0.3">
      <c r="A23" s="136"/>
      <c r="B23" s="137">
        <v>213</v>
      </c>
      <c r="C23" s="138" t="s">
        <v>109</v>
      </c>
      <c r="D23" s="139">
        <v>1</v>
      </c>
      <c r="E23" s="139">
        <v>1</v>
      </c>
      <c r="F23" s="139">
        <v>1</v>
      </c>
      <c r="G23" s="139">
        <v>1</v>
      </c>
      <c r="H23" s="139">
        <v>1</v>
      </c>
      <c r="I23" s="139">
        <v>0</v>
      </c>
      <c r="J23" s="138">
        <v>208</v>
      </c>
    </row>
    <row r="24" spans="1:20" x14ac:dyDescent="0.3">
      <c r="A24" s="136"/>
      <c r="B24" s="132">
        <v>214</v>
      </c>
      <c r="C24" s="131" t="s">
        <v>120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0</v>
      </c>
      <c r="J24" s="131">
        <v>0</v>
      </c>
    </row>
    <row r="25" spans="1:20" x14ac:dyDescent="0.3">
      <c r="A25" s="136"/>
      <c r="B25" s="132">
        <v>215</v>
      </c>
      <c r="C25" s="131" t="s">
        <v>112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1">
        <v>0</v>
      </c>
    </row>
    <row r="26" spans="1:20" x14ac:dyDescent="0.3">
      <c r="A26" s="136"/>
      <c r="B26" s="132">
        <v>216</v>
      </c>
      <c r="C26" s="131" t="s">
        <v>121</v>
      </c>
      <c r="D26" s="135">
        <v>0</v>
      </c>
      <c r="E26" s="135">
        <v>0</v>
      </c>
      <c r="F26" s="135">
        <v>0</v>
      </c>
      <c r="G26" s="135">
        <v>0</v>
      </c>
      <c r="H26" s="135">
        <v>0</v>
      </c>
      <c r="I26" s="135">
        <v>0</v>
      </c>
      <c r="J26" s="131">
        <v>0</v>
      </c>
    </row>
    <row r="27" spans="1:20" x14ac:dyDescent="0.3">
      <c r="A27" s="136"/>
      <c r="B27" s="132">
        <v>217</v>
      </c>
      <c r="C27" s="131" t="s">
        <v>122</v>
      </c>
      <c r="D27" s="135">
        <v>0</v>
      </c>
      <c r="E27" s="135">
        <v>0</v>
      </c>
      <c r="F27" s="135">
        <v>0</v>
      </c>
      <c r="G27" s="135">
        <v>0</v>
      </c>
      <c r="H27" s="135">
        <v>0</v>
      </c>
      <c r="I27" s="135">
        <v>0</v>
      </c>
      <c r="J27" s="131">
        <v>0</v>
      </c>
    </row>
    <row r="28" spans="1:20" x14ac:dyDescent="0.3">
      <c r="A28" s="136"/>
      <c r="B28" s="132" t="s">
        <v>123</v>
      </c>
      <c r="C28" s="131" t="s">
        <v>124</v>
      </c>
      <c r="D28" s="135">
        <v>0</v>
      </c>
      <c r="E28" s="135">
        <v>0</v>
      </c>
      <c r="F28" s="135">
        <v>0</v>
      </c>
      <c r="G28" s="135">
        <v>0</v>
      </c>
      <c r="H28" s="135">
        <v>0</v>
      </c>
      <c r="I28" s="135">
        <v>0</v>
      </c>
      <c r="J28" s="131">
        <v>0</v>
      </c>
    </row>
    <row r="29" spans="1:20" x14ac:dyDescent="0.3">
      <c r="A29" s="136"/>
      <c r="B29" s="132" t="s">
        <v>125</v>
      </c>
      <c r="C29" s="131" t="s">
        <v>126</v>
      </c>
      <c r="D29" s="135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0</v>
      </c>
      <c r="J29" s="131">
        <v>0</v>
      </c>
    </row>
    <row r="30" spans="1:20" x14ac:dyDescent="0.3">
      <c r="A30" s="136"/>
      <c r="B30" s="132">
        <v>219</v>
      </c>
      <c r="C30" s="131" t="s">
        <v>127</v>
      </c>
      <c r="D30" s="135">
        <v>0</v>
      </c>
      <c r="E30" s="135">
        <v>0</v>
      </c>
      <c r="F30" s="135">
        <v>0</v>
      </c>
      <c r="G30" s="135">
        <v>0</v>
      </c>
      <c r="H30" s="135">
        <v>0</v>
      </c>
      <c r="I30" s="135">
        <v>0</v>
      </c>
      <c r="J30" s="131">
        <v>0</v>
      </c>
    </row>
    <row r="31" spans="1:20" x14ac:dyDescent="0.3">
      <c r="A31" s="136"/>
      <c r="B31" s="132">
        <v>220</v>
      </c>
      <c r="C31" s="131" t="s">
        <v>112</v>
      </c>
      <c r="D31" s="135">
        <v>0</v>
      </c>
      <c r="E31" s="135">
        <v>0</v>
      </c>
      <c r="F31" s="135">
        <v>0</v>
      </c>
      <c r="G31" s="135">
        <v>0</v>
      </c>
      <c r="H31" s="135">
        <v>0</v>
      </c>
      <c r="I31" s="135">
        <v>0</v>
      </c>
      <c r="J31" s="131">
        <v>0</v>
      </c>
    </row>
    <row r="32" spans="1:20" x14ac:dyDescent="0.3">
      <c r="A32" s="136"/>
      <c r="B32" s="132">
        <v>221</v>
      </c>
      <c r="C32" s="131" t="s">
        <v>127</v>
      </c>
      <c r="D32" s="135">
        <v>0</v>
      </c>
      <c r="E32" s="135">
        <v>0</v>
      </c>
      <c r="F32" s="135">
        <v>0</v>
      </c>
      <c r="G32" s="135">
        <v>0</v>
      </c>
      <c r="H32" s="135">
        <v>0</v>
      </c>
      <c r="I32" s="135">
        <v>0</v>
      </c>
      <c r="J32" s="131">
        <v>0</v>
      </c>
    </row>
    <row r="33" spans="1:22" x14ac:dyDescent="0.3">
      <c r="A33" s="136"/>
      <c r="B33" s="146">
        <v>222</v>
      </c>
      <c r="C33" s="147" t="s">
        <v>109</v>
      </c>
      <c r="D33" s="139">
        <v>1</v>
      </c>
      <c r="E33" s="139">
        <v>1</v>
      </c>
      <c r="F33" s="139">
        <v>1</v>
      </c>
      <c r="G33" s="139">
        <v>1</v>
      </c>
      <c r="H33" s="139">
        <v>1</v>
      </c>
      <c r="I33" s="139">
        <v>0</v>
      </c>
      <c r="J33" s="147">
        <v>231</v>
      </c>
    </row>
    <row r="34" spans="1:22" x14ac:dyDescent="0.3">
      <c r="A34" s="136"/>
      <c r="B34" s="132">
        <v>226</v>
      </c>
      <c r="C34" s="131" t="s">
        <v>128</v>
      </c>
      <c r="D34" s="135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0</v>
      </c>
      <c r="J34" s="131">
        <v>0</v>
      </c>
    </row>
    <row r="35" spans="1:22" x14ac:dyDescent="0.3">
      <c r="A35" s="136"/>
      <c r="B35" s="132">
        <v>227</v>
      </c>
      <c r="C35" s="131" t="s">
        <v>129</v>
      </c>
      <c r="D35" s="135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1">
        <v>0</v>
      </c>
    </row>
    <row r="36" spans="1:22" x14ac:dyDescent="0.3">
      <c r="A36" s="136"/>
      <c r="B36" s="137">
        <v>228</v>
      </c>
      <c r="C36" s="138" t="s">
        <v>130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>
        <v>0</v>
      </c>
      <c r="J36" s="138">
        <v>208</v>
      </c>
    </row>
    <row r="37" spans="1:22" x14ac:dyDescent="0.3">
      <c r="A37" s="136"/>
      <c r="B37" s="132">
        <v>229</v>
      </c>
      <c r="C37" s="131" t="s">
        <v>131</v>
      </c>
      <c r="D37" s="135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1">
        <v>0</v>
      </c>
    </row>
    <row r="38" spans="1:22" x14ac:dyDescent="0.3">
      <c r="A38" s="140"/>
      <c r="B38" s="132">
        <v>230</v>
      </c>
      <c r="C38" s="131" t="s">
        <v>131</v>
      </c>
      <c r="D38" s="135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1">
        <v>0</v>
      </c>
    </row>
    <row r="40" spans="1:22" x14ac:dyDescent="0.3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</row>
    <row r="42" spans="1:22" x14ac:dyDescent="0.3">
      <c r="C42" s="131" t="s">
        <v>132</v>
      </c>
      <c r="D42" s="131" t="s">
        <v>133</v>
      </c>
      <c r="E42" s="131" t="s">
        <v>134</v>
      </c>
      <c r="G42" s="131" t="s">
        <v>135</v>
      </c>
    </row>
    <row r="43" spans="1:22" x14ac:dyDescent="0.3">
      <c r="C43" s="131" t="s">
        <v>136</v>
      </c>
      <c r="D43" s="150">
        <v>0</v>
      </c>
      <c r="E43" s="131">
        <v>1</v>
      </c>
      <c r="F43" s="150">
        <f>D43*E43</f>
        <v>0</v>
      </c>
      <c r="G43" s="151">
        <v>208</v>
      </c>
      <c r="I43" s="152"/>
    </row>
    <row r="44" spans="1:22" x14ac:dyDescent="0.3">
      <c r="C44" s="131" t="s">
        <v>137</v>
      </c>
      <c r="D44" s="153">
        <v>0</v>
      </c>
      <c r="E44" s="131">
        <v>3</v>
      </c>
      <c r="F44" s="150">
        <f>D44*E44</f>
        <v>0</v>
      </c>
      <c r="G44" s="151" t="s">
        <v>138</v>
      </c>
      <c r="I44" s="152"/>
    </row>
    <row r="45" spans="1:22" x14ac:dyDescent="0.3">
      <c r="C45" s="131" t="s">
        <v>139</v>
      </c>
      <c r="D45" s="153">
        <v>0</v>
      </c>
      <c r="E45" s="131">
        <v>3</v>
      </c>
      <c r="F45" s="150">
        <f t="shared" ref="F45:F59" si="0">D45*E45</f>
        <v>0</v>
      </c>
      <c r="G45" s="151" t="s">
        <v>138</v>
      </c>
      <c r="I45" s="152"/>
    </row>
    <row r="46" spans="1:22" x14ac:dyDescent="0.3">
      <c r="C46" s="131" t="s">
        <v>140</v>
      </c>
      <c r="D46" s="153">
        <v>0</v>
      </c>
      <c r="E46" s="131">
        <v>2</v>
      </c>
      <c r="F46" s="150">
        <f t="shared" si="0"/>
        <v>0</v>
      </c>
      <c r="G46" s="151">
        <v>131.23099999999999</v>
      </c>
      <c r="I46" s="152"/>
    </row>
    <row r="47" spans="1:22" x14ac:dyDescent="0.3">
      <c r="C47" s="131" t="s">
        <v>141</v>
      </c>
      <c r="D47" s="153">
        <v>0</v>
      </c>
      <c r="E47" s="131">
        <v>0</v>
      </c>
      <c r="F47" s="150">
        <f t="shared" si="0"/>
        <v>0</v>
      </c>
      <c r="G47" s="151"/>
      <c r="I47" s="152"/>
    </row>
    <row r="48" spans="1:22" x14ac:dyDescent="0.3">
      <c r="C48" s="131" t="s">
        <v>142</v>
      </c>
      <c r="D48" s="153">
        <v>0</v>
      </c>
      <c r="E48" s="131">
        <v>0</v>
      </c>
      <c r="F48" s="150">
        <f t="shared" si="0"/>
        <v>0</v>
      </c>
      <c r="G48" s="151"/>
      <c r="I48" s="152"/>
    </row>
    <row r="49" spans="2:9" x14ac:dyDescent="0.3">
      <c r="C49" s="131" t="s">
        <v>143</v>
      </c>
      <c r="D49" s="153">
        <v>0</v>
      </c>
      <c r="E49" s="131">
        <v>14</v>
      </c>
      <c r="F49" s="150">
        <f t="shared" si="0"/>
        <v>0</v>
      </c>
      <c r="G49" s="151" t="s">
        <v>144</v>
      </c>
      <c r="I49" s="152"/>
    </row>
    <row r="50" spans="2:9" x14ac:dyDescent="0.3">
      <c r="B50" s="153"/>
      <c r="C50" s="131" t="s">
        <v>145</v>
      </c>
      <c r="D50" s="153">
        <v>0</v>
      </c>
      <c r="E50" s="151">
        <v>7</v>
      </c>
      <c r="F50" s="154">
        <f t="shared" si="0"/>
        <v>0</v>
      </c>
      <c r="G50" s="151" t="s">
        <v>144</v>
      </c>
      <c r="I50" s="152"/>
    </row>
    <row r="51" spans="2:9" x14ac:dyDescent="0.3">
      <c r="C51" s="131" t="s">
        <v>146</v>
      </c>
      <c r="D51" s="154">
        <v>0</v>
      </c>
      <c r="E51" s="151">
        <v>3</v>
      </c>
      <c r="F51" s="154">
        <f t="shared" si="0"/>
        <v>0</v>
      </c>
      <c r="G51" s="151"/>
      <c r="I51" s="152"/>
    </row>
    <row r="52" spans="2:9" x14ac:dyDescent="0.3">
      <c r="C52" s="131" t="s">
        <v>147</v>
      </c>
      <c r="D52" s="154">
        <v>0</v>
      </c>
      <c r="E52" s="151">
        <v>610</v>
      </c>
      <c r="F52" s="154">
        <f t="shared" si="0"/>
        <v>0</v>
      </c>
      <c r="I52" s="152"/>
    </row>
    <row r="53" spans="2:9" x14ac:dyDescent="0.3">
      <c r="C53" s="131" t="s">
        <v>148</v>
      </c>
      <c r="D53" s="150">
        <v>0</v>
      </c>
      <c r="E53" s="151">
        <v>350</v>
      </c>
      <c r="F53" s="154">
        <f t="shared" si="0"/>
        <v>0</v>
      </c>
      <c r="I53" s="152"/>
    </row>
    <row r="54" spans="2:9" x14ac:dyDescent="0.3">
      <c r="C54" s="131" t="s">
        <v>149</v>
      </c>
      <c r="D54" s="150">
        <v>0</v>
      </c>
      <c r="E54" s="131">
        <v>960</v>
      </c>
      <c r="F54" s="150">
        <f t="shared" si="0"/>
        <v>0</v>
      </c>
      <c r="I54" s="152"/>
    </row>
    <row r="55" spans="2:9" x14ac:dyDescent="0.3">
      <c r="C55" s="155" t="s">
        <v>150</v>
      </c>
      <c r="D55" s="150">
        <v>0</v>
      </c>
      <c r="E55" s="131">
        <v>42</v>
      </c>
      <c r="F55" s="150">
        <f t="shared" si="0"/>
        <v>0</v>
      </c>
      <c r="I55" s="152"/>
    </row>
    <row r="56" spans="2:9" x14ac:dyDescent="0.3">
      <c r="C56" s="155" t="s">
        <v>151</v>
      </c>
      <c r="D56" s="150">
        <v>0</v>
      </c>
      <c r="E56" s="131">
        <v>33</v>
      </c>
      <c r="F56" s="150">
        <f t="shared" si="0"/>
        <v>0</v>
      </c>
      <c r="I56" s="152"/>
    </row>
    <row r="57" spans="2:9" x14ac:dyDescent="0.3">
      <c r="C57" s="155" t="s">
        <v>169</v>
      </c>
      <c r="D57" s="150">
        <v>0</v>
      </c>
      <c r="E57" s="131">
        <v>1</v>
      </c>
      <c r="F57" s="150">
        <f t="shared" si="0"/>
        <v>0</v>
      </c>
      <c r="I57" s="152"/>
    </row>
    <row r="58" spans="2:9" x14ac:dyDescent="0.3">
      <c r="C58" s="155" t="s">
        <v>152</v>
      </c>
      <c r="D58" s="150">
        <v>0</v>
      </c>
      <c r="E58" s="131">
        <v>186</v>
      </c>
      <c r="F58" s="150">
        <f t="shared" si="0"/>
        <v>0</v>
      </c>
      <c r="I58" s="152"/>
    </row>
    <row r="59" spans="2:9" x14ac:dyDescent="0.3">
      <c r="C59" s="155" t="s">
        <v>153</v>
      </c>
      <c r="D59" s="154">
        <v>0</v>
      </c>
      <c r="E59" s="151">
        <v>1</v>
      </c>
      <c r="F59" s="154">
        <f t="shared" si="0"/>
        <v>0</v>
      </c>
      <c r="I59" s="152"/>
    </row>
    <row r="60" spans="2:9" ht="21" x14ac:dyDescent="0.4">
      <c r="C60" s="156" t="s">
        <v>154</v>
      </c>
      <c r="D60" s="133"/>
      <c r="E60" s="133"/>
      <c r="F60" s="157">
        <f>SUM(F43:F59)</f>
        <v>0</v>
      </c>
    </row>
  </sheetData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71131B46F9E2429FAF9C3A74462722" ma:contentTypeVersion="8" ma:contentTypeDescription="Vytvoří nový dokument" ma:contentTypeScope="" ma:versionID="3c69fc5122cde2d8bb62bff1e53870d9">
  <xsd:schema xmlns:xsd="http://www.w3.org/2001/XMLSchema" xmlns:xs="http://www.w3.org/2001/XMLSchema" xmlns:p="http://schemas.microsoft.com/office/2006/metadata/properties" xmlns:ns3="b611694e-1b30-4400-aa06-b59f33f0587e" targetNamespace="http://schemas.microsoft.com/office/2006/metadata/properties" ma:root="true" ma:fieldsID="e0e8c91f5e008ab6ac69f70ba003ad60" ns3:_="">
    <xsd:import namespace="b611694e-1b30-4400-aa06-b59f33f058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11694e-1b30-4400-aa06-b59f33f05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EFB092-AE5B-4082-8B2B-45058BEB5C35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b611694e-1b30-4400-aa06-b59f33f0587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CCEF95-D464-4073-815C-6DF25C4619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11694e-1b30-4400-aa06-b59f33f058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DD54F5-DA6A-46B8-8C8C-6A27E655BF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28049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16</vt:i4>
      </vt:variant>
    </vt:vector>
  </HeadingPairs>
  <TitlesOfParts>
    <vt:vector size="19" baseType="lpstr">
      <vt:lpstr>kryci list</vt:lpstr>
      <vt:lpstr>soupis</vt:lpstr>
      <vt:lpstr>Nadřazený systém</vt:lpstr>
      <vt:lpstr>'kryci list'!Oblast_tisku</vt:lpstr>
      <vt:lpstr>soupis!Oblast_tisku</vt:lpstr>
      <vt:lpstr>'kryci list'!Print_Area_0</vt:lpstr>
      <vt:lpstr>'kryci list'!Print_Area_0_0</vt:lpstr>
      <vt:lpstr>'kryci list'!Print_Area_0_0_0</vt:lpstr>
      <vt:lpstr>'kryci list'!Print_Area_0_0_0_0</vt:lpstr>
      <vt:lpstr>'kryci list'!Print_Area_0_0_0_0_0</vt:lpstr>
      <vt:lpstr>'kryci list'!Print_Area_0_0_0_0_0_0</vt:lpstr>
      <vt:lpstr>'kryci list'!Print_Area_0_0_0_0_0_0_0</vt:lpstr>
      <vt:lpstr>'kryci list'!Print_Area_0_0_0_0_0_0_0_0</vt:lpstr>
      <vt:lpstr>'kryci list'!Print_Area_0_0_0_0_0_0_0_0_0</vt:lpstr>
      <vt:lpstr>'kryci list'!Print_Area_0_0_0_0_0_0_0_0_0_0</vt:lpstr>
      <vt:lpstr>'kryci list'!Print_Area_0_0_0_0_0_0_0_0_0_0_0</vt:lpstr>
      <vt:lpstr>'kryci list'!Print_Area_0_0_0_0_0_0_0_0_0_0_0_0</vt:lpstr>
      <vt:lpstr>'kryci list'!Print_Area_0_0_0_0_0_0_0_0_0_0_0_0_0</vt:lpstr>
      <vt:lpstr>'kryci list'!Print_Area_0_0_0_0_0_0_0_0_0_0_0_0_0_0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sagl</dc:creator>
  <cp:lastModifiedBy>Jirka</cp:lastModifiedBy>
  <cp:revision>134</cp:revision>
  <cp:lastPrinted>2021-06-04T08:56:34Z</cp:lastPrinted>
  <dcterms:created xsi:type="dcterms:W3CDTF">2015-02-04T19:27:47Z</dcterms:created>
  <dcterms:modified xsi:type="dcterms:W3CDTF">2021-06-08T08:32:46Z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0x010100EE71131B46F9E2429FAF9C3A74462722</vt:lpwstr>
  </property>
</Properties>
</file>